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1_ПМ_ТСО" sheetId="1" r:id="rId1"/>
  </sheets>
  <definedNames>
    <definedName name="_xlnm.Print_Titles" localSheetId="0">'1_ПМ_ТСО'!$16:$17</definedName>
    <definedName name="_xlnm.Print_Area" localSheetId="0">'1_ПМ_ТСО'!$B$2:$H$375</definedName>
  </definedNames>
  <calcPr calcId="145621"/>
</workbook>
</file>

<file path=xl/calcChain.xml><?xml version="1.0" encoding="utf-8"?>
<calcChain xmlns="http://schemas.openxmlformats.org/spreadsheetml/2006/main">
  <c r="F23" i="1" l="1"/>
  <c r="G23" i="1"/>
  <c r="H23" i="1"/>
  <c r="G229" i="1" l="1"/>
  <c r="H229" i="1"/>
  <c r="F229" i="1"/>
  <c r="G228" i="1"/>
  <c r="H228" i="1"/>
  <c r="G226" i="1"/>
  <c r="H226" i="1"/>
  <c r="F226" i="1"/>
  <c r="G225" i="1"/>
  <c r="H225" i="1"/>
  <c r="F225" i="1"/>
  <c r="G224" i="1"/>
  <c r="H224" i="1"/>
  <c r="F224" i="1"/>
  <c r="G221" i="1"/>
  <c r="H221" i="1"/>
  <c r="F221" i="1"/>
  <c r="G217" i="1"/>
  <c r="H217" i="1"/>
  <c r="F217" i="1"/>
  <c r="G25" i="1" l="1"/>
  <c r="H25" i="1"/>
  <c r="F25" i="1"/>
  <c r="G30" i="1"/>
  <c r="H30" i="1"/>
  <c r="F30" i="1"/>
  <c r="G39" i="1"/>
  <c r="H39" i="1"/>
  <c r="F39" i="1"/>
  <c r="G44" i="1"/>
  <c r="H44" i="1"/>
  <c r="F44" i="1"/>
  <c r="H56" i="1"/>
  <c r="G56" i="1"/>
  <c r="F56" i="1"/>
  <c r="G104" i="1"/>
  <c r="G100" i="1"/>
  <c r="H104" i="1"/>
  <c r="H100" i="1"/>
  <c r="G54" i="1" l="1"/>
  <c r="H55" i="1"/>
  <c r="H54" i="1"/>
  <c r="H38" i="1"/>
  <c r="G38" i="1"/>
  <c r="F38" i="1"/>
  <c r="H37" i="1"/>
  <c r="G37" i="1"/>
  <c r="F37" i="1"/>
  <c r="H216" i="1" l="1"/>
  <c r="G216" i="1"/>
  <c r="G220" i="1"/>
  <c r="H220" i="1"/>
  <c r="F220" i="1"/>
  <c r="G219" i="1"/>
  <c r="H219" i="1"/>
  <c r="F219" i="1"/>
  <c r="F216" i="1"/>
  <c r="G215" i="1"/>
  <c r="H215" i="1"/>
  <c r="G90" i="1" l="1"/>
  <c r="H90" i="1"/>
  <c r="G98" i="1"/>
  <c r="H98" i="1"/>
  <c r="G47" i="1"/>
  <c r="H47" i="1"/>
  <c r="F47" i="1"/>
  <c r="G43" i="1"/>
  <c r="H43" i="1"/>
  <c r="F43" i="1"/>
  <c r="G46" i="1"/>
  <c r="H46" i="1"/>
  <c r="F46" i="1"/>
  <c r="G42" i="1"/>
  <c r="H42" i="1"/>
  <c r="F42" i="1"/>
  <c r="G29" i="1" l="1"/>
  <c r="H29" i="1"/>
  <c r="F29" i="1"/>
  <c r="G28" i="1"/>
  <c r="H28" i="1"/>
  <c r="F28" i="1"/>
  <c r="G24" i="1"/>
  <c r="H24" i="1"/>
  <c r="F24" i="1"/>
  <c r="G55" i="1"/>
  <c r="F55" i="1"/>
  <c r="F54" i="1"/>
</calcChain>
</file>

<file path=xl/comments1.xml><?xml version="1.0" encoding="utf-8"?>
<comments xmlns="http://schemas.openxmlformats.org/spreadsheetml/2006/main">
  <authors>
    <author>Автор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2018
2019
2020</t>
        </r>
      </text>
    </comment>
  </commentList>
</comments>
</file>

<file path=xl/sharedStrings.xml><?xml version="1.0" encoding="utf-8"?>
<sst xmlns="http://schemas.openxmlformats.org/spreadsheetml/2006/main" count="443" uniqueCount="343">
  <si>
    <t>1.</t>
  </si>
  <si>
    <t>Строительство воздушных линий</t>
  </si>
  <si>
    <t>1.j</t>
  </si>
  <si>
    <t>1.j.k</t>
  </si>
  <si>
    <t>1.j.k.l</t>
  </si>
  <si>
    <t>1.j.k.l.m</t>
  </si>
  <si>
    <t>…</t>
  </si>
  <si>
    <t>&lt;пообъектная расшифровка&gt;</t>
  </si>
  <si>
    <t>2.</t>
  </si>
  <si>
    <t>Строительство кабельных линий</t>
  </si>
  <si>
    <t>2.j</t>
  </si>
  <si>
    <t>2.j.k</t>
  </si>
  <si>
    <t>2.j.k.l</t>
  </si>
  <si>
    <t>2.j.k.l.m</t>
  </si>
  <si>
    <t>3.</t>
  </si>
  <si>
    <t>Строительство пунктов секционирования</t>
  </si>
  <si>
    <t>3.j</t>
  </si>
  <si>
    <t>3.j.k</t>
  </si>
  <si>
    <t>4.j</t>
  </si>
  <si>
    <t>4.j.k</t>
  </si>
  <si>
    <t>4.j.k.l</t>
  </si>
  <si>
    <t>Строительство центров питания, подстанций уровнем напряжения 35 кВ и выше (ПС)</t>
  </si>
  <si>
    <t>5.j</t>
  </si>
  <si>
    <t>Материал опоры</t>
  </si>
  <si>
    <t>ПС 35 кВ</t>
  </si>
  <si>
    <t xml:space="preserve">ПС 110 кВ и выше </t>
  </si>
  <si>
    <t>деревянные</t>
  </si>
  <si>
    <t>металлические</t>
  </si>
  <si>
    <t>железобетонные</t>
  </si>
  <si>
    <t>неизолированный провод</t>
  </si>
  <si>
    <t>изолированный провод</t>
  </si>
  <si>
    <t>Тип провода</t>
  </si>
  <si>
    <t>Материал провода</t>
  </si>
  <si>
    <t>медный</t>
  </si>
  <si>
    <t>стальной</t>
  </si>
  <si>
    <t>сталеалюминиевый</t>
  </si>
  <si>
    <t>Сечение провода</t>
  </si>
  <si>
    <t>Способ прокладки кабельных линий</t>
  </si>
  <si>
    <t>в траншеях</t>
  </si>
  <si>
    <t>в каналах</t>
  </si>
  <si>
    <t>в туннелях и коллекторах</t>
  </si>
  <si>
    <t>в галереях и эстакадах</t>
  </si>
  <si>
    <t>Cечение провода</t>
  </si>
  <si>
    <t>Номинальный ток</t>
  </si>
  <si>
    <t>до 100 А включительно</t>
  </si>
  <si>
    <t>от 100 до 250 А включительно</t>
  </si>
  <si>
    <t>от 250 до 500 А включительно</t>
  </si>
  <si>
    <t>одножильные</t>
  </si>
  <si>
    <t>реклоузеры</t>
  </si>
  <si>
    <t>двухтрансформаторные и более</t>
  </si>
  <si>
    <t>до 25 кВА включительно</t>
  </si>
  <si>
    <t>от 25 до 100 кВА включительно</t>
  </si>
  <si>
    <t>от 100 до 250 кВА включительно</t>
  </si>
  <si>
    <t>Трансформаторная мощность</t>
  </si>
  <si>
    <t>однотрансформаторные</t>
  </si>
  <si>
    <t>с резиновой и пластмассовой изоляцией</t>
  </si>
  <si>
    <t>с бумажной изоляцией</t>
  </si>
  <si>
    <t>Приложение № 1</t>
  </si>
  <si>
    <t xml:space="preserve">*
</t>
  </si>
  <si>
    <t>исп.</t>
  </si>
  <si>
    <t>кВт</t>
  </si>
  <si>
    <t>тыс.руб.</t>
  </si>
  <si>
    <t>Год ввода
объекта</t>
  </si>
  <si>
    <t>Жильность кабельных линий</t>
  </si>
  <si>
    <t>Кабельные линим по типу изоляции</t>
  </si>
  <si>
    <t>Тип по количеству трансформаторов</t>
  </si>
  <si>
    <t>1.1</t>
  </si>
  <si>
    <t>1.2</t>
  </si>
  <si>
    <t>1.3</t>
  </si>
  <si>
    <t>Тип</t>
  </si>
  <si>
    <t>4</t>
  </si>
  <si>
    <t xml:space="preserve">до 50 квадратных мм включительно </t>
  </si>
  <si>
    <t xml:space="preserve">от 50 до 100 квадратных мм включительно </t>
  </si>
  <si>
    <t xml:space="preserve">от 100 до 200 квадратных мм включительно </t>
  </si>
  <si>
    <t xml:space="preserve">от 200 до 500 квадратных мм включительно </t>
  </si>
  <si>
    <t>от 500 до 800 квадратных мм включительно</t>
  </si>
  <si>
    <t>свыше 800 квадратных мм</t>
  </si>
  <si>
    <t>горизонтальное наклонное бурение</t>
  </si>
  <si>
    <t>многожильные</t>
  </si>
  <si>
    <t>от 500 до 1000 А включительно</t>
  </si>
  <si>
    <t>свыше 1000 А</t>
  </si>
  <si>
    <t>Строительство трансформаторных подстанций (ТП), за исключением распределительных трансформаторных подстанций (РТП) с уровнем напряжения до 35 кВ</t>
  </si>
  <si>
    <t>6.</t>
  </si>
  <si>
    <t>6.j</t>
  </si>
  <si>
    <t>5</t>
  </si>
  <si>
    <t>Строительство распределительных трансформаторных подстанций (РТП) с уровнем напряжения до 35 кВ</t>
  </si>
  <si>
    <t>Распределительные трансформаторные подстанции (РТП),</t>
  </si>
  <si>
    <t>5.j.k</t>
  </si>
  <si>
    <t>5.j.k.l</t>
  </si>
  <si>
    <t>алюминиевый</t>
  </si>
  <si>
    <t>Уровень
напряжения, кВ</t>
  </si>
  <si>
    <t>Максимальная
мощность</t>
  </si>
  <si>
    <t>7.</t>
  </si>
  <si>
    <t>Обеспечение средствами коммерческого учета электрической энергии (мощности)</t>
  </si>
  <si>
    <t>7.j</t>
  </si>
  <si>
    <t>однофазный</t>
  </si>
  <si>
    <t>трехфазный</t>
  </si>
  <si>
    <t>7.j.k</t>
  </si>
  <si>
    <t>прямого включения</t>
  </si>
  <si>
    <t>полукосвенного включения</t>
  </si>
  <si>
    <t>косвенного включения</t>
  </si>
  <si>
    <t>-</t>
  </si>
  <si>
    <t>1.j.k.l.m.n</t>
  </si>
  <si>
    <t>одноцепная</t>
  </si>
  <si>
    <t>двухцепная</t>
  </si>
  <si>
    <t xml:space="preserve">Количество цепей </t>
  </si>
  <si>
    <t>1.2.k.l.m.n.o</t>
  </si>
  <si>
    <t>на металлических опорах</t>
  </si>
  <si>
    <t xml:space="preserve">за исключением многогранных </t>
  </si>
  <si>
    <t>на многогранных опорах</t>
  </si>
  <si>
    <t xml:space="preserve">от 200 до 250 квадратных мм включительно </t>
  </si>
  <si>
    <t xml:space="preserve">от 250 до 300 квадратных мм включительно </t>
  </si>
  <si>
    <t xml:space="preserve">от 300 до 400 квадратных мм включительно </t>
  </si>
  <si>
    <t xml:space="preserve">от 400 до 500 квадратных мм включительно </t>
  </si>
  <si>
    <t>2.j.k.l.m.n</t>
  </si>
  <si>
    <t>одна</t>
  </si>
  <si>
    <t>две</t>
  </si>
  <si>
    <t>три</t>
  </si>
  <si>
    <t>четыре</t>
  </si>
  <si>
    <t>более четырех</t>
  </si>
  <si>
    <t xml:space="preserve">Количество кабелей в траншее, канале, туннеле или коллекторе, на галерее или эстакаде, труб в скважине </t>
  </si>
  <si>
    <t xml:space="preserve"> линейные разъединители</t>
  </si>
  <si>
    <t>выключатели нагрузки, устанавливаемые вне трансформаторных подстанций и распределительных и переключательных пунктов</t>
  </si>
  <si>
    <t>распределительные пункты (РП), за исключением комплектных распределительных устройств наружной установки (КРН, КРУН)</t>
  </si>
  <si>
    <t xml:space="preserve"> комплектные распределительные устройства наружной установки (КРН, КРУН)</t>
  </si>
  <si>
    <t xml:space="preserve">переключательные пункты </t>
  </si>
  <si>
    <t>Количество ячеек в распределительном или переключательном пункте</t>
  </si>
  <si>
    <t>3.j.k.l</t>
  </si>
  <si>
    <t xml:space="preserve">от 5 до 10 ячеек включительно </t>
  </si>
  <si>
    <t>от 10 до 15 ячеек включительно</t>
  </si>
  <si>
    <t xml:space="preserve"> свыше 15 ячеек</t>
  </si>
  <si>
    <t xml:space="preserve">до 5 ячеек включительно </t>
  </si>
  <si>
    <t xml:space="preserve">6/0,4 кВ </t>
  </si>
  <si>
    <t>10/0,4 кВ</t>
  </si>
  <si>
    <t xml:space="preserve"> 20/0,4 кВ</t>
  </si>
  <si>
    <t>6/10 (10/6) кВ</t>
  </si>
  <si>
    <t>10/20 (20/10) кВ</t>
  </si>
  <si>
    <t>6/20 (20/6)</t>
  </si>
  <si>
    <t>от 400 до 1000 кВА включительно</t>
  </si>
  <si>
    <t>от 1000 до 1250 кВА включительно</t>
  </si>
  <si>
    <t>от 1250 до 1600 кВА включительно</t>
  </si>
  <si>
    <t>от 1600 до 2000 кВА включительно</t>
  </si>
  <si>
    <t>от 2000 до 2500 кВА включительно</t>
  </si>
  <si>
    <t>от 2500 до 3150 кВА включительно</t>
  </si>
  <si>
    <t>от 3150 до 4000 кВА включительно</t>
  </si>
  <si>
    <t>от 250 до 400 кВА  включительно</t>
  </si>
  <si>
    <t xml:space="preserve"> свыше 4000 кВА</t>
  </si>
  <si>
    <t>4.j.k.l.m</t>
  </si>
  <si>
    <t>Тип по уровню напряжения</t>
  </si>
  <si>
    <t>шкафного или киоскового типа</t>
  </si>
  <si>
    <t>блочного типа</t>
  </si>
  <si>
    <t>По типу исполнения</t>
  </si>
  <si>
    <t>столбового/мачтового типа</t>
  </si>
  <si>
    <t xml:space="preserve"> свыше 3150 кВА</t>
  </si>
  <si>
    <t>6.j.k</t>
  </si>
  <si>
    <t>от 6,3 до 10 МВА включительно</t>
  </si>
  <si>
    <t>свыше 100 МВА</t>
  </si>
  <si>
    <t xml:space="preserve">Трансформаторная мощность </t>
  </si>
  <si>
    <t>Протяженность (для линий электропередачи), метров/Количество пунктов секционирования, штук/Количество точек учета, штук</t>
  </si>
  <si>
    <t>Объект электросетевого хозяйства/ Средство коммерческого учета электрической энергии (мощности)</t>
  </si>
  <si>
    <t>Расходы на
строительство
объекта/ на обеспечение СКУ электрической энергии (мощности)</t>
  </si>
  <si>
    <t xml:space="preserve"> до 6,3 МВА включительно</t>
  </si>
  <si>
    <t>от 16 до 25 МВА включительно</t>
  </si>
  <si>
    <t xml:space="preserve">от 10 до 16 МВА включительно </t>
  </si>
  <si>
    <t>от 25 до 32 МВА включительно</t>
  </si>
  <si>
    <t xml:space="preserve">от 32 до 40 МВА включительно </t>
  </si>
  <si>
    <t xml:space="preserve">от 40 до 63 МВА включительно </t>
  </si>
  <si>
    <t>от 63 до 80 МВА включительно</t>
  </si>
  <si>
    <t xml:space="preserve">от 80 до 100 МВА включительно </t>
  </si>
  <si>
    <t>ООО "Электротеплосеть" г.Великий Устюг, ул. Набережная,67</t>
  </si>
  <si>
    <t>Детский дошкольный санаторий, ул. Гледенская,65</t>
  </si>
  <si>
    <t xml:space="preserve"> Духовно-просвятительский центр, пос.Дымково, ул. Вторая,д.5</t>
  </si>
  <si>
    <t>Аэропорт, г.Великий Устюг,ул. Гледенская,1,БПРМ</t>
  </si>
  <si>
    <t>Примечание:</t>
  </si>
  <si>
    <r>
      <t xml:space="preserve">В связи с особенностями бухгалтерского учета, в соответствии с учетной политикой  организации(включая конфигурацию программного комплекса "1S-Предприятие", </t>
    </r>
    <r>
      <rPr>
        <sz val="8"/>
        <color rgb="FFFF0000"/>
        <rFont val="Arial"/>
        <family val="2"/>
        <charset val="204"/>
      </rPr>
      <t>способ</t>
    </r>
    <r>
      <rPr>
        <sz val="8"/>
        <color theme="1"/>
        <rFont val="Arial"/>
        <family val="2"/>
        <charset val="204"/>
      </rPr>
      <t xml:space="preserve"> учета прямых затрат на производство и распределения косвенных расходов), данные о орасходах на строительство объектов электросетевого хозяйства для целей технологического присоединения отражают стоимость  использованных материальных ресурсов.    </t>
    </r>
  </si>
  <si>
    <t>Директор ООО "Электротеплосеть"  __________________И.В. Ордин</t>
  </si>
  <si>
    <t>(81738)2-23-40, electra@etsvu.ru</t>
  </si>
  <si>
    <t>5.j.k.l.m</t>
  </si>
  <si>
    <t xml:space="preserve">Тип </t>
  </si>
  <si>
    <t>открытого</t>
  </si>
  <si>
    <t>закрытого</t>
  </si>
  <si>
    <t>6.j.k.l</t>
  </si>
  <si>
    <t>Строительство КЛ-6кВ.Производственная площадка.д.Слободка</t>
  </si>
  <si>
    <t>Строительство ВЛИ-0,4кВ.Здание торгового павильона. ул.Кузнецова,д.60.</t>
  </si>
  <si>
    <t>Строительство ВЛИ-0,4кВ.Материальный склад. ул.1-я Слободская.</t>
  </si>
  <si>
    <t>Строительство ВЛИ-0,4кВ.Нежилое здание конторы. ул.Кирова,д.87.</t>
  </si>
  <si>
    <t>Строительство ВЛИ-0,4кВ.Склады. ул.Набережная,д.1а.</t>
  </si>
  <si>
    <t>Строительство ВЛИ-0,4кВ.Производственная база. ул.Виноградова,д.87/2.</t>
  </si>
  <si>
    <t>Строительство ВЛИ-0,4кВ.Склад. ул.Гледенская.</t>
  </si>
  <si>
    <t>Строительство ВЛИ-0,4кВ.Нежилые помещения. ул.Хабарова.</t>
  </si>
  <si>
    <t>Строительство ВЛИ-0,4кВ.Магазин. д. Слободка.</t>
  </si>
  <si>
    <t>Строительство ВЛИ-0,4кВ.Административное здание. ул. Кирова,д.69а.</t>
  </si>
  <si>
    <t>Строительство ВЛИ-0,4кВ.Блочно-мождульная котельная. Ул. Гледенская,д.3.</t>
  </si>
  <si>
    <t>Строительство ВЛИ-0,4кВ.Спортзал. ул.П.Покровского,д.13.</t>
  </si>
  <si>
    <t>Строительство ВЛИ-0,4кВ.БССС. ул.Ф.Энгельса.</t>
  </si>
  <si>
    <t>Строительство ВЛИ-0,4кВ.Жилой дом. ул.Осипенко.</t>
  </si>
  <si>
    <t>Строительство ВЛИ-0,4кВ.Склад. ул.1-я Слободская.</t>
  </si>
  <si>
    <t>Строительство ВЛИ-0,4кВ.Нежилое здание. пер.Товарищеский,5.</t>
  </si>
  <si>
    <t>Строительство ВЛИ-0,4кВ.Жилой дом. ул.Щелкунова,77.</t>
  </si>
  <si>
    <t xml:space="preserve">Строительство ВЛИ-0,4кВ.Торговый комплекс. ул.Гледенская,75в. </t>
  </si>
  <si>
    <t>Строительство ВЛИ-0,4кВ.Жилой дом. ул.Ф.Энгельса.</t>
  </si>
  <si>
    <t>Строительство ВЛИ-0,4кВ.Гараж. ул.1-я Пролетарская,19.</t>
  </si>
  <si>
    <t xml:space="preserve">Строительство ВЛИ-0,4кВ.Церковь Антипия и Феодосия . ул.Шилова,22в.        </t>
  </si>
  <si>
    <t>Строительство ВЛИ-0,4кВ.Церковь Сретения . пл.Коммуны,13.</t>
  </si>
  <si>
    <t>Строительство ВЛИ-0,4кВ.Жилой дом. ул.1-е Мая,12.</t>
  </si>
  <si>
    <t>Стройплощадка жилого дома, ул. Пушкина,д.21</t>
  </si>
  <si>
    <t>Часть(1/2) жилого дома, ул. Кузнецова,д.38</t>
  </si>
  <si>
    <t>Жилой дом, ул. Атласова,д.48</t>
  </si>
  <si>
    <t>Здание магазина, ул. Виноградова,д.38а</t>
  </si>
  <si>
    <t>Жилой дом, ул. Шильниковского,д.111</t>
  </si>
  <si>
    <t>Стройплощадка жилого дома, ул. Неводчикова,д.27</t>
  </si>
  <si>
    <t>Нежилое здание, ул. Пушкина,д.93б</t>
  </si>
  <si>
    <t>Асфальтный завод, аэропорт</t>
  </si>
  <si>
    <t>Автомойка, ул. Кирова,д.87</t>
  </si>
  <si>
    <t>Жилой дом, пер. Фабричный,д.17</t>
  </si>
  <si>
    <t>Жилой дом, ул. Заовражская,д.56</t>
  </si>
  <si>
    <t>ТВЦ, ул. Гледенская,д.36, корп.2</t>
  </si>
  <si>
    <t>Стройплощадка административного здания, ул. Кирова,д.69а</t>
  </si>
  <si>
    <t>Производственное здание, ул. Виноградова,д.87/2</t>
  </si>
  <si>
    <t>Торговый павильон, пр. Советский,д.196</t>
  </si>
  <si>
    <t>Нежилые помещения, ул.Красная,д.132</t>
  </si>
  <si>
    <t>Жилой дом, ул. 2-я Слободская,д.10</t>
  </si>
  <si>
    <t>Жилой дом, ул. Красноармейская,д.68</t>
  </si>
  <si>
    <t>Жилой дом, ул. Хабарова,д.7</t>
  </si>
  <si>
    <t>Нежилое помещение, ул.Виноградова,д.87</t>
  </si>
  <si>
    <t>Нежилое здание, ул.Кирова,д.87</t>
  </si>
  <si>
    <t>Жилой дом, ул. Луговая,д.45</t>
  </si>
  <si>
    <t>Здание медицинского центра, ул. Красноармейская,д.64б</t>
  </si>
  <si>
    <t>Жилой дом, Федоровская,д.30</t>
  </si>
  <si>
    <t>Нежилое здание, Слободка</t>
  </si>
  <si>
    <t>Жилой дом,Дымково</t>
  </si>
  <si>
    <t>Гараж, пер. Молодежный,д.7</t>
  </si>
  <si>
    <t>Часть(1/3) жилого дома, пр. Советский,д.45</t>
  </si>
  <si>
    <t>Нежилое здание, пер.Революционный,д.5</t>
  </si>
  <si>
    <t>Нежилое здание, ул.Васендина,д.16</t>
  </si>
  <si>
    <t>Часть(1/3) жилого дома, ул. Кирова,д.22</t>
  </si>
  <si>
    <t>Нежилое здание, ул. Васендина,д.64а</t>
  </si>
  <si>
    <t>Жилой дом, пр.Советский,д.1ж</t>
  </si>
  <si>
    <t>Нежилые помещения, пр. Советский,200</t>
  </si>
  <si>
    <t>Торговый павильон, ул. Транспортная,д.4</t>
  </si>
  <si>
    <t>Торговый павильон,пр. Советский,д.200</t>
  </si>
  <si>
    <t>Жилой дом, ул. Сухонская,9</t>
  </si>
  <si>
    <t>Нежилое помещение, ул. Кирова,д.106</t>
  </si>
  <si>
    <t>Жилой дом, ул. Шильниковского,д.31</t>
  </si>
  <si>
    <t>Жилой дом, ул. Пушкариха,д.60</t>
  </si>
  <si>
    <t>Торговый павильон, ул. А.Угловского,д.7</t>
  </si>
  <si>
    <t>Фото,видеофиксация нарушений ПДД, пр. Советский,161</t>
  </si>
  <si>
    <t>Фото,видеофиксация нарушений ПДД, мост через р. Сухона</t>
  </si>
  <si>
    <t>Жилой дом, пр. Советский,д1/1</t>
  </si>
  <si>
    <t>Строительная площадка, ул. Гледенская,д.75</t>
  </si>
  <si>
    <t>КНС, ул. Военных курсантов</t>
  </si>
  <si>
    <t>2-х квартиный жилой дом, ул. Луговая,д.3</t>
  </si>
  <si>
    <t>Жилой дом, ул. Кузнецкая,д.49</t>
  </si>
  <si>
    <t>Нежилое помещение, ул. Виноградова,д.33в</t>
  </si>
  <si>
    <t>Жилой дом, ул. Маринино,д.22</t>
  </si>
  <si>
    <t>Жилой дом,ул.Дежнева-ул.Кооперативная</t>
  </si>
  <si>
    <t>Жилой дом, ул.Молодежная,32г</t>
  </si>
  <si>
    <t>Жилой дом,ул.Набережная,25</t>
  </si>
  <si>
    <t>Жилой дом, ул.Щелкунова,77</t>
  </si>
  <si>
    <t>Жилой дом, ул.Гончарный,25</t>
  </si>
  <si>
    <t>Жилой дом, ул.Шильниковского,4</t>
  </si>
  <si>
    <t>Нежилое здание,ул.Виноградова,87</t>
  </si>
  <si>
    <t>Жилой дом, ул.2я Слободская,6а</t>
  </si>
  <si>
    <t>Жилой дом,ул.Кирова,48</t>
  </si>
  <si>
    <t>Сквер Речников</t>
  </si>
  <si>
    <t>Жилой дом,ул.Шмидта,47</t>
  </si>
  <si>
    <t>Нежилое помещение, ул.Щелкунова</t>
  </si>
  <si>
    <t>Нежилое помещение, ул.Сахарова,38</t>
  </si>
  <si>
    <t>Блочно-мождульная котельная. ул. Гледенская,д.3</t>
  </si>
  <si>
    <t>Спортзал. ул.П.Покровского,д.13</t>
  </si>
  <si>
    <t>Жилой дом, ул.Коммунальная,18</t>
  </si>
  <si>
    <t>Жилой дом, ул.Молодежная,45</t>
  </si>
  <si>
    <t>Хоз. Постройка, ул.Шильниковского,35</t>
  </si>
  <si>
    <t>Жилой дом, ул.Высотная.6</t>
  </si>
  <si>
    <t>Жилой дом, ул.Васендина,11</t>
  </si>
  <si>
    <t>БССС, ул.Кузнецова,13б</t>
  </si>
  <si>
    <t xml:space="preserve">Торговый павильон,Советский пр-т,32 </t>
  </si>
  <si>
    <t>Жилой дом, ул. М.Горького,8</t>
  </si>
  <si>
    <t>Жилой дом, ул.Кузнецкая,41</t>
  </si>
  <si>
    <t>Торговый павильон,пер.Октябрьский,8а</t>
  </si>
  <si>
    <t>Склад. ул.1-я Слободская</t>
  </si>
  <si>
    <t>Жилой дом, Советский пр.,43б</t>
  </si>
  <si>
    <t>Торговый павильон, Транспортная,4</t>
  </si>
  <si>
    <t>Жилой дом, Осипенко,8</t>
  </si>
  <si>
    <t>Жилой дом, Копылова,42</t>
  </si>
  <si>
    <t>Крытая автостоянка, 2-й Нагорный</t>
  </si>
  <si>
    <t>Нежилое здание, Товарищеский,5</t>
  </si>
  <si>
    <t>Жилой дом,Атласова</t>
  </si>
  <si>
    <t>ТВЦ, ул. Красная,62</t>
  </si>
  <si>
    <t>БССС, ул. Военных Курсантов</t>
  </si>
  <si>
    <t>Жилой дом,Щелкунова,77</t>
  </si>
  <si>
    <t>Жилой дом, Кузнецкая,46</t>
  </si>
  <si>
    <t>Жилой дом, Щелкунова,30</t>
  </si>
  <si>
    <t>Жилой дом, Ф.Энгельса</t>
  </si>
  <si>
    <t>Нежилые помещения, Красная,142</t>
  </si>
  <si>
    <t>БССС, Песчаная</t>
  </si>
  <si>
    <t>Жилой дом, М.Горького,3</t>
  </si>
  <si>
    <t>Жилой дом, А.Угловского,90</t>
  </si>
  <si>
    <t>Лодочная станция, Затон СРЗ</t>
  </si>
  <si>
    <t>Жилой дом, Заовражская,19</t>
  </si>
  <si>
    <t>Гараж,1-я Пролетарская,19</t>
  </si>
  <si>
    <t>Ларек, Красноармейская,40</t>
  </si>
  <si>
    <t>Часть корпуса цеха, Красноармейская,40</t>
  </si>
  <si>
    <t>Торговый павильон, Дежнева,6б</t>
  </si>
  <si>
    <t>Многоквартирный жилой дом, Красная,56</t>
  </si>
  <si>
    <t>Жилой дом, Маяковского,4</t>
  </si>
  <si>
    <t>Нежилое помещение, Красная,132</t>
  </si>
  <si>
    <t>Жилой дом, Ивашево,38</t>
  </si>
  <si>
    <t>Нежилые помещения, Красная гора,9</t>
  </si>
  <si>
    <t xml:space="preserve">Опора для размещения оборудования связи, Кудрина, р-н д.2а     </t>
  </si>
  <si>
    <t>Торговый павильон, Советский,194</t>
  </si>
  <si>
    <t>Жилой дом, Пионерская,20</t>
  </si>
  <si>
    <t>Производственная база, Кирова,87</t>
  </si>
  <si>
    <t>Нежилое здание, 4-ый Проезд Нагорный</t>
  </si>
  <si>
    <t>Жилой дом, Дымково</t>
  </si>
  <si>
    <t>Строительный городок, Виноградова,85</t>
  </si>
  <si>
    <t>Цех, Луначарского,65а</t>
  </si>
  <si>
    <t>Жилой дом, Городище,9</t>
  </si>
  <si>
    <t>Складские помещения, Набережная,72</t>
  </si>
  <si>
    <t>Нежилые помещения, Революционный,6</t>
  </si>
  <si>
    <t>Оборудование сцены, Сахарова,37</t>
  </si>
  <si>
    <t>Жилой дом, Пушкариха,50</t>
  </si>
  <si>
    <t>Торговый комплекс, Луначарского,22</t>
  </si>
  <si>
    <t xml:space="preserve">Церковь Антипия и Феодосия. ул.Шилова,22в.        </t>
  </si>
  <si>
    <t>Жилой дом,2-я Пролетарская</t>
  </si>
  <si>
    <t>Церковь Сретения, пл. Коммуны,13</t>
  </si>
  <si>
    <t>Магазин, Водников,79</t>
  </si>
  <si>
    <t>Магазин, Кирова,78а</t>
  </si>
  <si>
    <t>Жилой дом, 1-е Мая,12</t>
  </si>
  <si>
    <t xml:space="preserve">Оборудование  комплекса безопасности, Гледенская,18       </t>
  </si>
  <si>
    <t>Жилой дом, Маринино,14</t>
  </si>
  <si>
    <t>Жилой дом(часть 1/2), Хабарова,9</t>
  </si>
  <si>
    <t>Жилой дом(часть 1/2),Хабарова,9</t>
  </si>
  <si>
    <t>Жилой дом, Сухонская,28</t>
  </si>
  <si>
    <t>Торговый комплекс, Гледенская,75в</t>
  </si>
  <si>
    <t>к Методическим указаниям по определению размера платы</t>
  </si>
  <si>
    <t>за технологическое присоединение к электрическим сетям,</t>
  </si>
  <si>
    <t>утв. приказом Федеральной антимонопольной службы</t>
  </si>
  <si>
    <t>от 29 августа 2017 г. № 1135/17</t>
  </si>
  <si>
    <t xml:space="preserve">                          Расходы на строительство введенных в эксплуатацию объектов электросетевого </t>
  </si>
  <si>
    <t xml:space="preserve">                         хозяйства для целей технологическогоприсоединения и для целей реализации иных </t>
  </si>
  <si>
    <t xml:space="preserve">              мероприятий инвестиционной программы территориальной сетевой организации, а так же на </t>
  </si>
  <si>
    <t xml:space="preserve">                      обеспечение средствами коммерческого учета электрической энергии(мощности)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</si>
</sst>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4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9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sz val="7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right" vertical="center" wrapText="1" indent="1"/>
    </xf>
    <xf numFmtId="0" fontId="1" fillId="5" borderId="1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9" fontId="3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horizontal="right" vertical="center" wrapText="1" inden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1" fillId="6" borderId="1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justify" vertical="top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right" vertical="center" wrapText="1" indent="1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 wrapText="1" indent="1"/>
    </xf>
    <xf numFmtId="0" fontId="6" fillId="4" borderId="2" xfId="0" applyFont="1" applyFill="1" applyBorder="1"/>
    <xf numFmtId="0" fontId="1" fillId="4" borderId="1" xfId="0" applyFont="1" applyFill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1" fillId="0" borderId="0" xfId="0" applyFont="1"/>
    <xf numFmtId="0" fontId="10" fillId="0" borderId="0" xfId="0" applyFont="1" applyAlignment="1"/>
    <xf numFmtId="1" fontId="1" fillId="4" borderId="1" xfId="0" applyNumberFormat="1" applyFont="1" applyFill="1" applyBorder="1" applyAlignment="1">
      <alignment horizontal="right" vertical="center" wrapText="1" indent="1"/>
    </xf>
    <xf numFmtId="1" fontId="1" fillId="5" borderId="1" xfId="0" applyNumberFormat="1" applyFont="1" applyFill="1" applyBorder="1" applyAlignment="1">
      <alignment horizontal="right" vertical="center" wrapText="1" inden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/>
    <xf numFmtId="0" fontId="6" fillId="0" borderId="0" xfId="0" applyFont="1" applyAlignment="1">
      <alignment horizontal="left" vertical="center" wrapText="1"/>
    </xf>
    <xf numFmtId="0" fontId="10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2:H374"/>
  <sheetViews>
    <sheetView tabSelected="1" view="pageBreakPreview" zoomScaleNormal="100" zoomScaleSheetLayoutView="100" workbookViewId="0">
      <selection activeCell="H10" sqref="H10"/>
    </sheetView>
  </sheetViews>
  <sheetFormatPr defaultColWidth="9.109375" defaultRowHeight="11.4" outlineLevelRow="1" x14ac:dyDescent="0.2"/>
  <cols>
    <col min="1" max="1" width="4.109375" style="4" customWidth="1"/>
    <col min="2" max="2" width="10.88671875" style="17" customWidth="1"/>
    <col min="3" max="3" width="49.44140625" style="1" customWidth="1"/>
    <col min="4" max="4" width="9.33203125" style="1" bestFit="1" customWidth="1"/>
    <col min="5" max="5" width="11.6640625" style="1" bestFit="1" customWidth="1"/>
    <col min="6" max="6" width="13.88671875" style="1" bestFit="1" customWidth="1"/>
    <col min="7" max="7" width="12.5546875" style="1" bestFit="1" customWidth="1"/>
    <col min="8" max="8" width="15.88671875" style="1" customWidth="1"/>
    <col min="9" max="16384" width="9.109375" style="1"/>
  </cols>
  <sheetData>
    <row r="2" spans="2:8" x14ac:dyDescent="0.2">
      <c r="B2" s="48"/>
      <c r="F2" s="68"/>
      <c r="G2" s="68"/>
      <c r="H2" s="68" t="s">
        <v>57</v>
      </c>
    </row>
    <row r="3" spans="2:8" x14ac:dyDescent="0.2">
      <c r="B3" s="48"/>
      <c r="F3" s="68"/>
      <c r="G3" s="68"/>
      <c r="H3" s="68" t="s">
        <v>335</v>
      </c>
    </row>
    <row r="4" spans="2:8" x14ac:dyDescent="0.2">
      <c r="B4" s="48"/>
      <c r="F4" s="68"/>
      <c r="G4" s="68"/>
      <c r="H4" s="68" t="s">
        <v>336</v>
      </c>
    </row>
    <row r="5" spans="2:8" x14ac:dyDescent="0.2">
      <c r="B5" s="48"/>
      <c r="F5" s="68"/>
      <c r="G5" s="68"/>
      <c r="H5" s="68" t="s">
        <v>337</v>
      </c>
    </row>
    <row r="6" spans="2:8" x14ac:dyDescent="0.2">
      <c r="B6" s="48"/>
      <c r="F6" s="69"/>
      <c r="G6" s="69"/>
      <c r="H6" s="68" t="s">
        <v>338</v>
      </c>
    </row>
    <row r="7" spans="2:8" x14ac:dyDescent="0.2">
      <c r="B7" s="48"/>
      <c r="F7" s="69"/>
      <c r="G7" s="69"/>
      <c r="H7" s="70"/>
    </row>
    <row r="8" spans="2:8" x14ac:dyDescent="0.2">
      <c r="B8" s="48"/>
      <c r="H8" s="2"/>
    </row>
    <row r="9" spans="2:8" ht="15" x14ac:dyDescent="0.25">
      <c r="B9" s="48"/>
      <c r="C9" s="71" t="s">
        <v>339</v>
      </c>
    </row>
    <row r="10" spans="2:8" ht="15" x14ac:dyDescent="0.25">
      <c r="B10" s="48"/>
      <c r="C10" s="71" t="s">
        <v>340</v>
      </c>
    </row>
    <row r="11" spans="2:8" ht="15" x14ac:dyDescent="0.25">
      <c r="B11" s="48"/>
      <c r="C11" s="71" t="s">
        <v>341</v>
      </c>
    </row>
    <row r="12" spans="2:8" ht="15" x14ac:dyDescent="0.25">
      <c r="B12" s="48"/>
      <c r="C12" s="71" t="s">
        <v>342</v>
      </c>
    </row>
    <row r="13" spans="2:8" x14ac:dyDescent="0.2">
      <c r="B13" s="48"/>
    </row>
    <row r="14" spans="2:8" ht="13.8" x14ac:dyDescent="0.2">
      <c r="B14" s="48"/>
      <c r="C14" s="21" t="s">
        <v>169</v>
      </c>
    </row>
    <row r="15" spans="2:8" x14ac:dyDescent="0.2">
      <c r="B15" s="48"/>
      <c r="H15" s="2"/>
    </row>
    <row r="16" spans="2:8" ht="98.25" customHeight="1" x14ac:dyDescent="0.2">
      <c r="B16" s="48"/>
      <c r="C16" s="74" t="s">
        <v>159</v>
      </c>
      <c r="D16" s="74" t="s">
        <v>62</v>
      </c>
      <c r="E16" s="74" t="s">
        <v>90</v>
      </c>
      <c r="F16" s="74" t="s">
        <v>158</v>
      </c>
      <c r="G16" s="66" t="s">
        <v>91</v>
      </c>
      <c r="H16" s="66" t="s">
        <v>160</v>
      </c>
    </row>
    <row r="17" spans="1:8" ht="44.25" customHeight="1" x14ac:dyDescent="0.2">
      <c r="B17" s="48"/>
      <c r="C17" s="75"/>
      <c r="D17" s="75"/>
      <c r="E17" s="75"/>
      <c r="F17" s="75"/>
      <c r="G17" s="67" t="s">
        <v>60</v>
      </c>
      <c r="H17" s="67" t="s">
        <v>61</v>
      </c>
    </row>
    <row r="18" spans="1:8" ht="13.2" x14ac:dyDescent="0.2">
      <c r="A18" s="5" t="s">
        <v>58</v>
      </c>
      <c r="B18" s="14" t="s">
        <v>0</v>
      </c>
      <c r="C18" s="7" t="s">
        <v>1</v>
      </c>
      <c r="D18" s="7"/>
      <c r="E18" s="7"/>
      <c r="F18" s="7"/>
      <c r="G18" s="7"/>
      <c r="H18" s="7"/>
    </row>
    <row r="19" spans="1:8" ht="13.2" x14ac:dyDescent="0.2">
      <c r="A19" s="5" t="s">
        <v>58</v>
      </c>
      <c r="B19" s="19" t="s">
        <v>2</v>
      </c>
      <c r="C19" s="20" t="s">
        <v>23</v>
      </c>
      <c r="D19" s="11"/>
      <c r="E19" s="10"/>
      <c r="F19" s="10"/>
      <c r="G19" s="10"/>
      <c r="H19" s="10"/>
    </row>
    <row r="20" spans="1:8" ht="13.2" outlineLevel="1" x14ac:dyDescent="0.2">
      <c r="A20" s="5" t="s">
        <v>58</v>
      </c>
      <c r="B20" s="15" t="s">
        <v>66</v>
      </c>
      <c r="C20" s="6" t="s">
        <v>26</v>
      </c>
      <c r="D20" s="11"/>
      <c r="E20" s="10"/>
      <c r="F20" s="10"/>
      <c r="G20" s="10"/>
      <c r="H20" s="10"/>
    </row>
    <row r="21" spans="1:8" ht="13.2" outlineLevel="1" x14ac:dyDescent="0.2">
      <c r="A21" s="5" t="s">
        <v>58</v>
      </c>
      <c r="B21" s="15" t="s">
        <v>67</v>
      </c>
      <c r="C21" s="6" t="s">
        <v>27</v>
      </c>
      <c r="D21" s="11"/>
      <c r="E21" s="10"/>
      <c r="F21" s="10"/>
      <c r="G21" s="10"/>
      <c r="H21" s="10"/>
    </row>
    <row r="22" spans="1:8" ht="13.2" outlineLevel="1" x14ac:dyDescent="0.2">
      <c r="A22" s="5" t="s">
        <v>58</v>
      </c>
      <c r="B22" s="15" t="s">
        <v>68</v>
      </c>
      <c r="C22" s="6" t="s">
        <v>28</v>
      </c>
      <c r="D22" s="11"/>
      <c r="E22" s="10"/>
      <c r="F22" s="10"/>
      <c r="G22" s="10"/>
      <c r="H22" s="10"/>
    </row>
    <row r="23" spans="1:8" outlineLevel="1" x14ac:dyDescent="0.2">
      <c r="A23" s="5"/>
      <c r="B23" s="15"/>
      <c r="C23" s="6"/>
      <c r="D23" s="11">
        <v>2019</v>
      </c>
      <c r="E23" s="44">
        <v>0.4</v>
      </c>
      <c r="F23" s="46">
        <f>SUM(F63:F70)</f>
        <v>1225</v>
      </c>
      <c r="G23" s="46">
        <f>SUM(G63:G70)</f>
        <v>718</v>
      </c>
      <c r="H23" s="43">
        <f>SUM(H63:H70)</f>
        <v>320.12900000000002</v>
      </c>
    </row>
    <row r="24" spans="1:8" outlineLevel="1" x14ac:dyDescent="0.2">
      <c r="A24" s="5"/>
      <c r="B24" s="15"/>
      <c r="C24" s="6"/>
      <c r="D24" s="11">
        <v>2020</v>
      </c>
      <c r="E24" s="44">
        <v>0.4</v>
      </c>
      <c r="F24" s="46">
        <f>SUM(F72:F76)</f>
        <v>645</v>
      </c>
      <c r="G24" s="46">
        <f>SUM(G72:G76)</f>
        <v>456</v>
      </c>
      <c r="H24" s="43">
        <f>SUM(H72:H76)</f>
        <v>112.931</v>
      </c>
    </row>
    <row r="25" spans="1:8" outlineLevel="1" x14ac:dyDescent="0.2">
      <c r="A25" s="5"/>
      <c r="B25" s="15"/>
      <c r="C25" s="6"/>
      <c r="D25" s="64">
        <v>2021</v>
      </c>
      <c r="E25" s="44">
        <v>0.4</v>
      </c>
      <c r="F25" s="46">
        <f>SUM(F78:F86)</f>
        <v>488</v>
      </c>
      <c r="G25" s="46">
        <f t="shared" ref="G25:H25" si="0">SUM(G78:G86)</f>
        <v>677</v>
      </c>
      <c r="H25" s="43">
        <f t="shared" si="0"/>
        <v>62.919999999999987</v>
      </c>
    </row>
    <row r="26" spans="1:8" ht="13.2" x14ac:dyDescent="0.2">
      <c r="A26" s="5" t="s">
        <v>58</v>
      </c>
      <c r="B26" s="19" t="s">
        <v>3</v>
      </c>
      <c r="C26" s="20" t="s">
        <v>31</v>
      </c>
      <c r="D26" s="11"/>
      <c r="E26" s="10"/>
      <c r="F26" s="10"/>
      <c r="G26" s="10"/>
      <c r="H26" s="10"/>
    </row>
    <row r="27" spans="1:8" ht="13.2" outlineLevel="1" x14ac:dyDescent="0.2">
      <c r="A27" s="5" t="s">
        <v>58</v>
      </c>
      <c r="B27" s="15"/>
      <c r="C27" s="6" t="s">
        <v>30</v>
      </c>
      <c r="D27" s="11"/>
      <c r="E27" s="10"/>
      <c r="F27" s="42"/>
      <c r="G27" s="10"/>
      <c r="H27" s="10"/>
    </row>
    <row r="28" spans="1:8" outlineLevel="1" x14ac:dyDescent="0.2">
      <c r="A28" s="5"/>
      <c r="B28" s="15"/>
      <c r="C28" s="6"/>
      <c r="D28" s="11">
        <v>2019</v>
      </c>
      <c r="E28" s="44">
        <v>0.4</v>
      </c>
      <c r="F28" s="46">
        <f>SUM(F63:F70)</f>
        <v>1225</v>
      </c>
      <c r="G28" s="46">
        <f>SUM(G63:G70)</f>
        <v>718</v>
      </c>
      <c r="H28" s="43">
        <f>SUM(H63:H70)</f>
        <v>320.12900000000002</v>
      </c>
    </row>
    <row r="29" spans="1:8" outlineLevel="1" x14ac:dyDescent="0.2">
      <c r="A29" s="5"/>
      <c r="B29" s="15"/>
      <c r="C29" s="6"/>
      <c r="D29" s="11">
        <v>2020</v>
      </c>
      <c r="E29" s="44">
        <v>0.4</v>
      </c>
      <c r="F29" s="46">
        <f>SUM(F72:F76)</f>
        <v>645</v>
      </c>
      <c r="G29" s="46">
        <f>SUM(G72:G76)</f>
        <v>456</v>
      </c>
      <c r="H29" s="43">
        <f>SUM(H72:H76)</f>
        <v>112.931</v>
      </c>
    </row>
    <row r="30" spans="1:8" outlineLevel="1" x14ac:dyDescent="0.2">
      <c r="A30" s="5"/>
      <c r="B30" s="15"/>
      <c r="C30" s="6"/>
      <c r="D30" s="64">
        <v>2021</v>
      </c>
      <c r="E30" s="44">
        <v>0.4</v>
      </c>
      <c r="F30" s="46">
        <f>SUM(F78:F86)</f>
        <v>488</v>
      </c>
      <c r="G30" s="46">
        <f t="shared" ref="G30:H30" si="1">SUM(G78:G86)</f>
        <v>677</v>
      </c>
      <c r="H30" s="43">
        <f t="shared" si="1"/>
        <v>62.919999999999987</v>
      </c>
    </row>
    <row r="31" spans="1:8" ht="13.2" outlineLevel="1" x14ac:dyDescent="0.2">
      <c r="A31" s="5" t="s">
        <v>58</v>
      </c>
      <c r="B31" s="15"/>
      <c r="C31" s="6" t="s">
        <v>29</v>
      </c>
      <c r="D31" s="11"/>
      <c r="E31" s="10"/>
      <c r="F31" s="10"/>
      <c r="G31" s="10"/>
      <c r="H31" s="10"/>
    </row>
    <row r="32" spans="1:8" ht="13.2" x14ac:dyDescent="0.2">
      <c r="A32" s="5" t="s">
        <v>58</v>
      </c>
      <c r="B32" s="19" t="s">
        <v>4</v>
      </c>
      <c r="C32" s="20" t="s">
        <v>32</v>
      </c>
      <c r="D32" s="11"/>
      <c r="E32" s="10"/>
      <c r="F32" s="10"/>
      <c r="G32" s="10"/>
      <c r="H32" s="10"/>
    </row>
    <row r="33" spans="1:8" ht="13.2" outlineLevel="1" x14ac:dyDescent="0.2">
      <c r="A33" s="5" t="s">
        <v>58</v>
      </c>
      <c r="B33" s="15"/>
      <c r="C33" s="6" t="s">
        <v>33</v>
      </c>
      <c r="D33" s="11"/>
      <c r="E33" s="10"/>
      <c r="F33" s="10"/>
      <c r="G33" s="10"/>
      <c r="H33" s="10"/>
    </row>
    <row r="34" spans="1:8" ht="13.2" outlineLevel="1" x14ac:dyDescent="0.2">
      <c r="A34" s="5" t="s">
        <v>58</v>
      </c>
      <c r="B34" s="15"/>
      <c r="C34" s="6" t="s">
        <v>34</v>
      </c>
      <c r="D34" s="11"/>
      <c r="E34" s="10"/>
      <c r="F34" s="10"/>
      <c r="G34" s="10"/>
      <c r="H34" s="10"/>
    </row>
    <row r="35" spans="1:8" ht="13.2" outlineLevel="1" x14ac:dyDescent="0.2">
      <c r="A35" s="5" t="s">
        <v>58</v>
      </c>
      <c r="B35" s="15"/>
      <c r="C35" s="6" t="s">
        <v>35</v>
      </c>
      <c r="D35" s="11"/>
      <c r="E35" s="10"/>
      <c r="F35" s="10"/>
      <c r="G35" s="10"/>
      <c r="H35" s="10"/>
    </row>
    <row r="36" spans="1:8" outlineLevel="1" x14ac:dyDescent="0.2">
      <c r="A36" s="5"/>
      <c r="B36" s="15"/>
      <c r="C36" s="6" t="s">
        <v>89</v>
      </c>
      <c r="D36" s="11"/>
      <c r="E36" s="10"/>
      <c r="F36" s="10"/>
      <c r="G36" s="10"/>
      <c r="H36" s="10"/>
    </row>
    <row r="37" spans="1:8" outlineLevel="1" x14ac:dyDescent="0.2">
      <c r="A37" s="5"/>
      <c r="B37" s="15"/>
      <c r="C37" s="6"/>
      <c r="D37" s="11">
        <v>2019</v>
      </c>
      <c r="E37" s="44">
        <v>0.4</v>
      </c>
      <c r="F37" s="46">
        <f>SUM(F62:F69)</f>
        <v>1065</v>
      </c>
      <c r="G37" s="46">
        <f t="shared" ref="G37:H37" si="2">SUM(G62:G69)</f>
        <v>624</v>
      </c>
      <c r="H37" s="43">
        <f t="shared" si="2"/>
        <v>251.32100000000003</v>
      </c>
    </row>
    <row r="38" spans="1:8" outlineLevel="1" x14ac:dyDescent="0.2">
      <c r="A38" s="5"/>
      <c r="B38" s="15"/>
      <c r="C38" s="6"/>
      <c r="D38" s="11">
        <v>2020</v>
      </c>
      <c r="E38" s="44">
        <v>0.4</v>
      </c>
      <c r="F38" s="46">
        <f>SUM(F71:F75)</f>
        <v>585</v>
      </c>
      <c r="G38" s="46">
        <f t="shared" ref="G38:H38" si="3">SUM(G71:G75)</f>
        <v>389</v>
      </c>
      <c r="H38" s="43">
        <f t="shared" si="3"/>
        <v>103.324</v>
      </c>
    </row>
    <row r="39" spans="1:8" outlineLevel="1" x14ac:dyDescent="0.2">
      <c r="A39" s="5"/>
      <c r="B39" s="15"/>
      <c r="C39" s="6"/>
      <c r="D39" s="64">
        <v>2021</v>
      </c>
      <c r="E39" s="44">
        <v>0.4</v>
      </c>
      <c r="F39" s="46">
        <f>SUM(F78:F86)</f>
        <v>488</v>
      </c>
      <c r="G39" s="46">
        <f t="shared" ref="G39:H39" si="4">SUM(G78:G86)</f>
        <v>677</v>
      </c>
      <c r="H39" s="65">
        <f t="shared" si="4"/>
        <v>62.919999999999987</v>
      </c>
    </row>
    <row r="40" spans="1:8" ht="13.2" x14ac:dyDescent="0.2">
      <c r="A40" s="5" t="s">
        <v>58</v>
      </c>
      <c r="B40" s="19" t="s">
        <v>5</v>
      </c>
      <c r="C40" s="20" t="s">
        <v>36</v>
      </c>
      <c r="D40" s="11"/>
      <c r="E40" s="10"/>
      <c r="F40" s="10"/>
      <c r="G40" s="10"/>
      <c r="H40" s="10"/>
    </row>
    <row r="41" spans="1:8" ht="13.2" outlineLevel="1" x14ac:dyDescent="0.2">
      <c r="A41" s="5" t="s">
        <v>58</v>
      </c>
      <c r="B41" s="15"/>
      <c r="C41" s="6" t="s">
        <v>71</v>
      </c>
      <c r="D41" s="11"/>
      <c r="E41" s="10"/>
      <c r="F41" s="10"/>
      <c r="G41" s="10"/>
      <c r="H41" s="10"/>
    </row>
    <row r="42" spans="1:8" outlineLevel="1" x14ac:dyDescent="0.2">
      <c r="A42" s="5"/>
      <c r="B42" s="15"/>
      <c r="C42" s="6"/>
      <c r="D42" s="11">
        <v>2019</v>
      </c>
      <c r="E42" s="44">
        <v>0.4</v>
      </c>
      <c r="F42" s="46">
        <f>SUM(F64:F70)</f>
        <v>925</v>
      </c>
      <c r="G42" s="46">
        <f>SUM(G64:G70)</f>
        <v>577</v>
      </c>
      <c r="H42" s="43">
        <f>SUM(H64:H70)</f>
        <v>243.70400000000001</v>
      </c>
    </row>
    <row r="43" spans="1:8" outlineLevel="1" x14ac:dyDescent="0.2">
      <c r="A43" s="5"/>
      <c r="B43" s="15"/>
      <c r="C43" s="6"/>
      <c r="D43" s="11">
        <v>2020</v>
      </c>
      <c r="E43" s="44">
        <v>0.4</v>
      </c>
      <c r="F43" s="46">
        <f>SUM(F72,F74:F76)</f>
        <v>370</v>
      </c>
      <c r="G43" s="46">
        <f>SUM(G72,G74:G76)</f>
        <v>315</v>
      </c>
      <c r="H43" s="43">
        <f>SUM(H72,H74:H76)</f>
        <v>48.622</v>
      </c>
    </row>
    <row r="44" spans="1:8" outlineLevel="1" x14ac:dyDescent="0.2">
      <c r="A44" s="5"/>
      <c r="B44" s="15"/>
      <c r="C44" s="6"/>
      <c r="D44" s="64">
        <v>2021</v>
      </c>
      <c r="E44" s="44">
        <v>0.4</v>
      </c>
      <c r="F44" s="46">
        <f>SUM(F78:F86)</f>
        <v>488</v>
      </c>
      <c r="G44" s="46">
        <f t="shared" ref="G44:H44" si="5">SUM(G78:G86)</f>
        <v>677</v>
      </c>
      <c r="H44" s="43">
        <f t="shared" si="5"/>
        <v>62.919999999999987</v>
      </c>
    </row>
    <row r="45" spans="1:8" ht="13.2" outlineLevel="1" x14ac:dyDescent="0.2">
      <c r="A45" s="5" t="s">
        <v>58</v>
      </c>
      <c r="B45" s="15"/>
      <c r="C45" s="6" t="s">
        <v>72</v>
      </c>
      <c r="D45" s="11"/>
      <c r="E45" s="10"/>
      <c r="F45" s="10"/>
      <c r="G45" s="10"/>
      <c r="H45" s="10"/>
    </row>
    <row r="46" spans="1:8" outlineLevel="1" x14ac:dyDescent="0.2">
      <c r="A46" s="5"/>
      <c r="B46" s="15"/>
      <c r="C46" s="6"/>
      <c r="D46" s="11">
        <v>2019</v>
      </c>
      <c r="E46" s="44">
        <v>0.4</v>
      </c>
      <c r="F46" s="46">
        <f>F63</f>
        <v>300</v>
      </c>
      <c r="G46" s="46">
        <f>G63</f>
        <v>141</v>
      </c>
      <c r="H46" s="43">
        <f>H63</f>
        <v>76.424999999999997</v>
      </c>
    </row>
    <row r="47" spans="1:8" outlineLevel="1" x14ac:dyDescent="0.2">
      <c r="A47" s="5"/>
      <c r="B47" s="15"/>
      <c r="C47" s="6"/>
      <c r="D47" s="11">
        <v>2020</v>
      </c>
      <c r="E47" s="44">
        <v>0.4</v>
      </c>
      <c r="F47" s="46">
        <f>F73</f>
        <v>275</v>
      </c>
      <c r="G47" s="46">
        <f>G73</f>
        <v>141</v>
      </c>
      <c r="H47" s="43">
        <f>H73</f>
        <v>64.308999999999997</v>
      </c>
    </row>
    <row r="48" spans="1:8" ht="13.2" outlineLevel="1" x14ac:dyDescent="0.2">
      <c r="A48" s="5" t="s">
        <v>58</v>
      </c>
      <c r="B48" s="15"/>
      <c r="C48" s="6" t="s">
        <v>73</v>
      </c>
      <c r="D48" s="11"/>
      <c r="E48" s="10"/>
      <c r="F48" s="10"/>
      <c r="G48" s="10"/>
      <c r="H48" s="10"/>
    </row>
    <row r="49" spans="1:8" ht="13.2" outlineLevel="1" x14ac:dyDescent="0.2">
      <c r="A49" s="5" t="s">
        <v>58</v>
      </c>
      <c r="B49" s="15"/>
      <c r="C49" s="6" t="s">
        <v>74</v>
      </c>
      <c r="D49" s="11"/>
      <c r="E49" s="10"/>
      <c r="F49" s="10"/>
      <c r="G49" s="10"/>
      <c r="H49" s="10"/>
    </row>
    <row r="50" spans="1:8" ht="13.2" outlineLevel="1" x14ac:dyDescent="0.2">
      <c r="A50" s="5" t="s">
        <v>58</v>
      </c>
      <c r="B50" s="15"/>
      <c r="C50" s="6" t="s">
        <v>75</v>
      </c>
      <c r="D50" s="11"/>
      <c r="E50" s="10"/>
      <c r="F50" s="10"/>
      <c r="G50" s="10"/>
      <c r="H50" s="10"/>
    </row>
    <row r="51" spans="1:8" ht="13.2" outlineLevel="1" x14ac:dyDescent="0.2">
      <c r="A51" s="5" t="s">
        <v>58</v>
      </c>
      <c r="B51" s="29"/>
      <c r="C51" s="30" t="s">
        <v>76</v>
      </c>
      <c r="D51" s="11"/>
      <c r="E51" s="10"/>
      <c r="F51" s="10"/>
      <c r="G51" s="10"/>
      <c r="H51" s="10"/>
    </row>
    <row r="52" spans="1:8" ht="13.5" customHeight="1" outlineLevel="1" x14ac:dyDescent="0.2">
      <c r="A52" s="5"/>
      <c r="B52" s="33" t="s">
        <v>102</v>
      </c>
      <c r="C52" s="34" t="s">
        <v>105</v>
      </c>
      <c r="D52" s="11"/>
      <c r="E52" s="10"/>
      <c r="F52" s="10"/>
      <c r="G52" s="10"/>
      <c r="H52" s="10"/>
    </row>
    <row r="53" spans="1:8" outlineLevel="1" x14ac:dyDescent="0.2">
      <c r="A53" s="5"/>
      <c r="B53" s="35"/>
      <c r="C53" s="36" t="s">
        <v>103</v>
      </c>
      <c r="D53" s="11"/>
      <c r="E53" s="10"/>
      <c r="F53" s="10"/>
      <c r="G53" s="10"/>
      <c r="H53" s="10"/>
    </row>
    <row r="54" spans="1:8" outlineLevel="1" x14ac:dyDescent="0.2">
      <c r="A54" s="5"/>
      <c r="B54" s="35"/>
      <c r="C54" s="36"/>
      <c r="D54" s="11">
        <v>2019</v>
      </c>
      <c r="E54" s="44">
        <v>0.4</v>
      </c>
      <c r="F54" s="46">
        <f>SUM(F63:F70)</f>
        <v>1225</v>
      </c>
      <c r="G54" s="46">
        <f>SUM(G63:G70)</f>
        <v>718</v>
      </c>
      <c r="H54" s="43">
        <f>SUM(H63:H70)</f>
        <v>320.12900000000002</v>
      </c>
    </row>
    <row r="55" spans="1:8" outlineLevel="1" x14ac:dyDescent="0.2">
      <c r="A55" s="5"/>
      <c r="B55" s="35"/>
      <c r="C55" s="36"/>
      <c r="D55" s="11">
        <v>2020</v>
      </c>
      <c r="E55" s="44">
        <v>0.4</v>
      </c>
      <c r="F55" s="46">
        <f>SUM(F72:F76)</f>
        <v>645</v>
      </c>
      <c r="G55" s="46">
        <f>SUM(G72:G76)</f>
        <v>456</v>
      </c>
      <c r="H55" s="43">
        <f>SUM(H72:H76)</f>
        <v>112.931</v>
      </c>
    </row>
    <row r="56" spans="1:8" outlineLevel="1" x14ac:dyDescent="0.2">
      <c r="A56" s="5"/>
      <c r="B56" s="35"/>
      <c r="C56" s="36"/>
      <c r="D56" s="64">
        <v>2021</v>
      </c>
      <c r="E56" s="44">
        <v>0.4</v>
      </c>
      <c r="F56" s="46">
        <f>SUM(F78:F86)</f>
        <v>488</v>
      </c>
      <c r="G56" s="46">
        <f>SUM(G78:G86)</f>
        <v>677</v>
      </c>
      <c r="H56" s="43">
        <f>SUM(H78:H86)</f>
        <v>62.919999999999987</v>
      </c>
    </row>
    <row r="57" spans="1:8" outlineLevel="1" x14ac:dyDescent="0.2">
      <c r="A57" s="5"/>
      <c r="B57" s="35"/>
      <c r="C57" s="36" t="s">
        <v>104</v>
      </c>
      <c r="D57" s="11"/>
      <c r="E57" s="43"/>
      <c r="F57" s="43"/>
      <c r="G57" s="43"/>
      <c r="H57" s="43"/>
    </row>
    <row r="58" spans="1:8" ht="12" outlineLevel="1" x14ac:dyDescent="0.2">
      <c r="A58" s="5"/>
      <c r="B58" s="33" t="s">
        <v>106</v>
      </c>
      <c r="C58" s="36" t="s">
        <v>107</v>
      </c>
      <c r="D58" s="11"/>
      <c r="E58" s="10"/>
      <c r="F58" s="10"/>
      <c r="G58" s="10"/>
      <c r="H58" s="10"/>
    </row>
    <row r="59" spans="1:8" outlineLevel="1" x14ac:dyDescent="0.2">
      <c r="A59" s="5"/>
      <c r="B59" s="35"/>
      <c r="C59" s="37" t="s">
        <v>108</v>
      </c>
      <c r="D59" s="11"/>
      <c r="E59" s="10"/>
      <c r="F59" s="10"/>
      <c r="G59" s="10"/>
      <c r="H59" s="10"/>
    </row>
    <row r="60" spans="1:8" outlineLevel="1" x14ac:dyDescent="0.2">
      <c r="A60" s="5"/>
      <c r="B60" s="35"/>
      <c r="C60" s="37" t="s">
        <v>109</v>
      </c>
      <c r="D60" s="11"/>
      <c r="E60" s="10"/>
      <c r="F60" s="10"/>
      <c r="G60" s="10"/>
      <c r="H60" s="10"/>
    </row>
    <row r="61" spans="1:8" ht="13.2" outlineLevel="1" x14ac:dyDescent="0.2">
      <c r="A61" s="5" t="s">
        <v>58</v>
      </c>
      <c r="B61" s="31" t="s">
        <v>6</v>
      </c>
      <c r="C61" s="32" t="s">
        <v>7</v>
      </c>
      <c r="D61" s="11"/>
      <c r="E61" s="10"/>
      <c r="F61" s="10"/>
      <c r="G61" s="10"/>
      <c r="H61" s="10"/>
    </row>
    <row r="62" spans="1:8" ht="12" outlineLevel="1" x14ac:dyDescent="0.2">
      <c r="A62" s="5"/>
      <c r="B62" s="16"/>
      <c r="C62" s="8"/>
      <c r="D62" s="11"/>
      <c r="E62" s="10"/>
      <c r="F62" s="10"/>
      <c r="G62" s="63"/>
      <c r="H62" s="10"/>
    </row>
    <row r="63" spans="1:8" ht="12" outlineLevel="1" x14ac:dyDescent="0.2">
      <c r="A63" s="5"/>
      <c r="B63" s="16"/>
      <c r="C63" s="45" t="s">
        <v>183</v>
      </c>
      <c r="D63" s="11">
        <v>2019</v>
      </c>
      <c r="E63" s="44">
        <v>0.4</v>
      </c>
      <c r="F63" s="46">
        <v>300</v>
      </c>
      <c r="G63" s="46">
        <v>141</v>
      </c>
      <c r="H63" s="43">
        <v>76.424999999999997</v>
      </c>
    </row>
    <row r="64" spans="1:8" ht="12" outlineLevel="1" x14ac:dyDescent="0.2">
      <c r="A64" s="5"/>
      <c r="B64" s="16"/>
      <c r="C64" s="45" t="s">
        <v>184</v>
      </c>
      <c r="D64" s="11">
        <v>2019</v>
      </c>
      <c r="E64" s="44">
        <v>0.4</v>
      </c>
      <c r="F64" s="46">
        <v>25</v>
      </c>
      <c r="G64" s="46">
        <v>67</v>
      </c>
      <c r="H64" s="43">
        <v>10.983000000000001</v>
      </c>
    </row>
    <row r="65" spans="1:8" ht="12" outlineLevel="1" x14ac:dyDescent="0.2">
      <c r="A65" s="5"/>
      <c r="B65" s="16"/>
      <c r="C65" s="45" t="s">
        <v>185</v>
      </c>
      <c r="D65" s="11">
        <v>2019</v>
      </c>
      <c r="E65" s="44">
        <v>0.4</v>
      </c>
      <c r="F65" s="46">
        <v>230</v>
      </c>
      <c r="G65" s="46">
        <v>94</v>
      </c>
      <c r="H65" s="43">
        <v>35.543999999999997</v>
      </c>
    </row>
    <row r="66" spans="1:8" ht="12" outlineLevel="1" x14ac:dyDescent="0.2">
      <c r="A66" s="5"/>
      <c r="B66" s="16"/>
      <c r="C66" s="45" t="s">
        <v>186</v>
      </c>
      <c r="D66" s="11">
        <v>2019</v>
      </c>
      <c r="E66" s="44">
        <v>0.4</v>
      </c>
      <c r="F66" s="46">
        <v>120</v>
      </c>
      <c r="G66" s="46">
        <v>94</v>
      </c>
      <c r="H66" s="43">
        <v>50.316000000000003</v>
      </c>
    </row>
    <row r="67" spans="1:8" ht="12" outlineLevel="1" x14ac:dyDescent="0.2">
      <c r="A67" s="5"/>
      <c r="B67" s="16"/>
      <c r="C67" s="45" t="s">
        <v>187</v>
      </c>
      <c r="D67" s="11">
        <v>2019</v>
      </c>
      <c r="E67" s="44">
        <v>0.4</v>
      </c>
      <c r="F67" s="46">
        <v>220</v>
      </c>
      <c r="G67" s="46">
        <v>94</v>
      </c>
      <c r="H67" s="43">
        <v>39.308999999999997</v>
      </c>
    </row>
    <row r="68" spans="1:8" ht="12" outlineLevel="1" x14ac:dyDescent="0.2">
      <c r="A68" s="5"/>
      <c r="B68" s="16"/>
      <c r="C68" s="45" t="s">
        <v>188</v>
      </c>
      <c r="D68" s="11">
        <v>2019</v>
      </c>
      <c r="E68" s="44">
        <v>0.4</v>
      </c>
      <c r="F68" s="46">
        <v>130</v>
      </c>
      <c r="G68" s="46">
        <v>67</v>
      </c>
      <c r="H68" s="43">
        <v>36.021000000000001</v>
      </c>
    </row>
    <row r="69" spans="1:8" ht="12" outlineLevel="1" x14ac:dyDescent="0.2">
      <c r="A69" s="5"/>
      <c r="B69" s="16"/>
      <c r="C69" s="45" t="s">
        <v>189</v>
      </c>
      <c r="D69" s="11">
        <v>2019</v>
      </c>
      <c r="E69" s="44">
        <v>0.4</v>
      </c>
      <c r="F69" s="46">
        <v>40</v>
      </c>
      <c r="G69" s="46">
        <v>67</v>
      </c>
      <c r="H69" s="43">
        <v>2.7229999999999999</v>
      </c>
    </row>
    <row r="70" spans="1:8" ht="12" outlineLevel="1" x14ac:dyDescent="0.2">
      <c r="A70" s="5"/>
      <c r="B70" s="16"/>
      <c r="C70" s="45" t="s">
        <v>190</v>
      </c>
      <c r="D70" s="11">
        <v>2019</v>
      </c>
      <c r="E70" s="44">
        <v>0.4</v>
      </c>
      <c r="F70" s="46">
        <v>160</v>
      </c>
      <c r="G70" s="46">
        <v>94</v>
      </c>
      <c r="H70" s="43">
        <v>68.808000000000007</v>
      </c>
    </row>
    <row r="71" spans="1:8" ht="12" outlineLevel="1" x14ac:dyDescent="0.2">
      <c r="A71" s="5"/>
      <c r="B71" s="31"/>
      <c r="C71" s="32"/>
      <c r="D71" s="11"/>
      <c r="E71" s="44"/>
      <c r="F71" s="10"/>
      <c r="G71" s="10"/>
      <c r="H71" s="10"/>
    </row>
    <row r="72" spans="1:8" ht="19.2" outlineLevel="1" x14ac:dyDescent="0.2">
      <c r="A72" s="5"/>
      <c r="B72" s="31"/>
      <c r="C72" s="45" t="s">
        <v>192</v>
      </c>
      <c r="D72" s="11">
        <v>2020</v>
      </c>
      <c r="E72" s="44">
        <v>0.4</v>
      </c>
      <c r="F72" s="46">
        <v>200</v>
      </c>
      <c r="G72" s="46">
        <v>114</v>
      </c>
      <c r="H72" s="43">
        <v>34.183999999999997</v>
      </c>
    </row>
    <row r="73" spans="1:8" ht="12" outlineLevel="1" x14ac:dyDescent="0.2">
      <c r="A73" s="5"/>
      <c r="B73" s="31"/>
      <c r="C73" s="45" t="s">
        <v>191</v>
      </c>
      <c r="D73" s="11">
        <v>2020</v>
      </c>
      <c r="E73" s="44">
        <v>0.4</v>
      </c>
      <c r="F73" s="46">
        <v>275</v>
      </c>
      <c r="G73" s="46">
        <v>141</v>
      </c>
      <c r="H73" s="43">
        <v>64.308999999999997</v>
      </c>
    </row>
    <row r="74" spans="1:8" ht="12" outlineLevel="1" x14ac:dyDescent="0.2">
      <c r="A74" s="5"/>
      <c r="B74" s="31"/>
      <c r="C74" s="47" t="s">
        <v>193</v>
      </c>
      <c r="D74" s="11">
        <v>2020</v>
      </c>
      <c r="E74" s="44">
        <v>0.4</v>
      </c>
      <c r="F74" s="46">
        <v>60</v>
      </c>
      <c r="G74" s="46">
        <v>67</v>
      </c>
      <c r="H74" s="43">
        <v>1.929</v>
      </c>
    </row>
    <row r="75" spans="1:8" ht="12" outlineLevel="1" x14ac:dyDescent="0.2">
      <c r="A75" s="5"/>
      <c r="B75" s="31"/>
      <c r="C75" s="47" t="s">
        <v>194</v>
      </c>
      <c r="D75" s="11">
        <v>2020</v>
      </c>
      <c r="E75" s="44">
        <v>0.4</v>
      </c>
      <c r="F75" s="46">
        <v>50</v>
      </c>
      <c r="G75" s="46">
        <v>67</v>
      </c>
      <c r="H75" s="43">
        <v>2.9020000000000001</v>
      </c>
    </row>
    <row r="76" spans="1:8" ht="12" outlineLevel="1" x14ac:dyDescent="0.2">
      <c r="A76" s="5"/>
      <c r="B76" s="31"/>
      <c r="C76" s="47" t="s">
        <v>195</v>
      </c>
      <c r="D76" s="11">
        <v>2020</v>
      </c>
      <c r="E76" s="44">
        <v>0.4</v>
      </c>
      <c r="F76" s="46">
        <v>60</v>
      </c>
      <c r="G76" s="46">
        <v>67</v>
      </c>
      <c r="H76" s="43">
        <v>9.6069999999999993</v>
      </c>
    </row>
    <row r="77" spans="1:8" ht="12" outlineLevel="1" x14ac:dyDescent="0.2">
      <c r="A77" s="5"/>
      <c r="B77" s="31"/>
      <c r="C77" s="47"/>
      <c r="D77" s="11"/>
      <c r="E77" s="44"/>
      <c r="F77" s="46"/>
      <c r="G77" s="46"/>
      <c r="H77" s="43"/>
    </row>
    <row r="78" spans="1:8" ht="12" outlineLevel="1" x14ac:dyDescent="0.2">
      <c r="A78" s="5"/>
      <c r="B78" s="31"/>
      <c r="C78" s="47" t="s">
        <v>196</v>
      </c>
      <c r="D78" s="64">
        <v>2021</v>
      </c>
      <c r="E78" s="44">
        <v>0.4</v>
      </c>
      <c r="F78" s="46">
        <v>100</v>
      </c>
      <c r="G78" s="46">
        <v>94</v>
      </c>
      <c r="H78" s="43">
        <v>12.417999999999999</v>
      </c>
    </row>
    <row r="79" spans="1:8" ht="12" outlineLevel="1" x14ac:dyDescent="0.2">
      <c r="A79" s="5"/>
      <c r="B79" s="31"/>
      <c r="C79" s="47" t="s">
        <v>197</v>
      </c>
      <c r="D79" s="64">
        <v>2021</v>
      </c>
      <c r="E79" s="44">
        <v>0.4</v>
      </c>
      <c r="F79" s="46">
        <v>30</v>
      </c>
      <c r="G79" s="46">
        <v>67</v>
      </c>
      <c r="H79" s="43">
        <v>2.335</v>
      </c>
    </row>
    <row r="80" spans="1:8" ht="12" outlineLevel="1" x14ac:dyDescent="0.2">
      <c r="A80" s="5"/>
      <c r="B80" s="31"/>
      <c r="C80" s="47" t="s">
        <v>198</v>
      </c>
      <c r="D80" s="64">
        <v>2021</v>
      </c>
      <c r="E80" s="44">
        <v>0.4</v>
      </c>
      <c r="F80" s="46">
        <v>50</v>
      </c>
      <c r="G80" s="46">
        <v>67</v>
      </c>
      <c r="H80" s="43">
        <v>10.94</v>
      </c>
    </row>
    <row r="81" spans="1:8" ht="12" outlineLevel="1" x14ac:dyDescent="0.2">
      <c r="A81" s="5"/>
      <c r="B81" s="31"/>
      <c r="C81" s="47" t="s">
        <v>199</v>
      </c>
      <c r="D81" s="64">
        <v>2021</v>
      </c>
      <c r="E81" s="44">
        <v>0.4</v>
      </c>
      <c r="F81" s="46">
        <v>48</v>
      </c>
      <c r="G81" s="46">
        <v>94</v>
      </c>
      <c r="H81" s="43">
        <v>6.242</v>
      </c>
    </row>
    <row r="82" spans="1:8" ht="12" outlineLevel="1" x14ac:dyDescent="0.2">
      <c r="A82" s="5"/>
      <c r="B82" s="31"/>
      <c r="C82" s="47" t="s">
        <v>200</v>
      </c>
      <c r="D82" s="64">
        <v>2021</v>
      </c>
      <c r="E82" s="44">
        <v>0.4</v>
      </c>
      <c r="F82" s="46">
        <v>70</v>
      </c>
      <c r="G82" s="46">
        <v>87</v>
      </c>
      <c r="H82" s="43">
        <v>3.948</v>
      </c>
    </row>
    <row r="83" spans="1:8" ht="12" outlineLevel="1" x14ac:dyDescent="0.2">
      <c r="A83" s="5"/>
      <c r="B83" s="31"/>
      <c r="C83" s="47" t="s">
        <v>201</v>
      </c>
      <c r="D83" s="64">
        <v>2021</v>
      </c>
      <c r="E83" s="44">
        <v>0.4</v>
      </c>
      <c r="F83" s="46">
        <v>50</v>
      </c>
      <c r="G83" s="46">
        <v>67</v>
      </c>
      <c r="H83" s="43">
        <v>9.1449999999999996</v>
      </c>
    </row>
    <row r="84" spans="1:8" ht="12" outlineLevel="1" x14ac:dyDescent="0.2">
      <c r="A84" s="5"/>
      <c r="B84" s="31"/>
      <c r="C84" s="47" t="s">
        <v>202</v>
      </c>
      <c r="D84" s="64">
        <v>2021</v>
      </c>
      <c r="E84" s="44">
        <v>0.4</v>
      </c>
      <c r="F84" s="46">
        <v>30</v>
      </c>
      <c r="G84" s="46">
        <v>67</v>
      </c>
      <c r="H84" s="43">
        <v>10.294</v>
      </c>
    </row>
    <row r="85" spans="1:8" ht="12" outlineLevel="1" x14ac:dyDescent="0.2">
      <c r="A85" s="5"/>
      <c r="B85" s="31"/>
      <c r="C85" s="47" t="s">
        <v>203</v>
      </c>
      <c r="D85" s="64">
        <v>2021</v>
      </c>
      <c r="E85" s="44">
        <v>0.4</v>
      </c>
      <c r="F85" s="46">
        <v>10</v>
      </c>
      <c r="G85" s="46">
        <v>67</v>
      </c>
      <c r="H85" s="43">
        <v>0.84899999999999998</v>
      </c>
    </row>
    <row r="86" spans="1:8" ht="12" outlineLevel="1" x14ac:dyDescent="0.2">
      <c r="A86" s="5"/>
      <c r="B86" s="31"/>
      <c r="C86" s="47" t="s">
        <v>204</v>
      </c>
      <c r="D86" s="64">
        <v>2021</v>
      </c>
      <c r="E86" s="44">
        <v>0.4</v>
      </c>
      <c r="F86" s="46">
        <v>100</v>
      </c>
      <c r="G86" s="46">
        <v>67</v>
      </c>
      <c r="H86" s="43">
        <v>6.7489999999999997</v>
      </c>
    </row>
    <row r="87" spans="1:8" ht="12" outlineLevel="1" x14ac:dyDescent="0.2">
      <c r="A87" s="5"/>
      <c r="B87" s="31"/>
      <c r="C87" s="47"/>
      <c r="D87" s="11"/>
      <c r="E87" s="44"/>
      <c r="F87" s="46"/>
      <c r="G87" s="46"/>
      <c r="H87" s="43"/>
    </row>
    <row r="88" spans="1:8" ht="13.2" x14ac:dyDescent="0.2">
      <c r="A88" s="5" t="s">
        <v>58</v>
      </c>
      <c r="B88" s="14" t="s">
        <v>8</v>
      </c>
      <c r="C88" s="7" t="s">
        <v>9</v>
      </c>
      <c r="D88" s="7"/>
      <c r="E88" s="7"/>
      <c r="F88" s="7"/>
      <c r="G88" s="7"/>
      <c r="H88" s="7"/>
    </row>
    <row r="89" spans="1:8" ht="13.2" x14ac:dyDescent="0.2">
      <c r="A89" s="5" t="s">
        <v>58</v>
      </c>
      <c r="B89" s="19" t="s">
        <v>10</v>
      </c>
      <c r="C89" s="22" t="s">
        <v>37</v>
      </c>
      <c r="D89" s="11"/>
      <c r="E89" s="10"/>
      <c r="F89" s="10"/>
      <c r="G89" s="10"/>
      <c r="H89" s="10"/>
    </row>
    <row r="90" spans="1:8" ht="13.2" outlineLevel="1" x14ac:dyDescent="0.2">
      <c r="A90" s="5" t="s">
        <v>58</v>
      </c>
      <c r="B90" s="15"/>
      <c r="C90" s="6" t="s">
        <v>38</v>
      </c>
      <c r="D90" s="64">
        <v>2021</v>
      </c>
      <c r="E90" s="46">
        <v>6</v>
      </c>
      <c r="F90" s="46">
        <v>170</v>
      </c>
      <c r="G90" s="46">
        <f t="shared" ref="G90:H90" si="6">G119</f>
        <v>1720</v>
      </c>
      <c r="H90" s="43">
        <f t="shared" si="6"/>
        <v>95.412000000000006</v>
      </c>
    </row>
    <row r="91" spans="1:8" ht="13.2" outlineLevel="1" x14ac:dyDescent="0.2">
      <c r="A91" s="5" t="s">
        <v>58</v>
      </c>
      <c r="B91" s="15"/>
      <c r="C91" s="6"/>
      <c r="D91" s="11"/>
      <c r="E91" s="10"/>
      <c r="F91" s="10"/>
      <c r="G91" s="10"/>
      <c r="H91" s="10"/>
    </row>
    <row r="92" spans="1:8" ht="13.2" outlineLevel="1" x14ac:dyDescent="0.2">
      <c r="A92" s="5" t="s">
        <v>58</v>
      </c>
      <c r="B92" s="15"/>
      <c r="C92" s="6" t="s">
        <v>39</v>
      </c>
      <c r="D92" s="11"/>
      <c r="E92" s="10"/>
      <c r="F92" s="10"/>
      <c r="G92" s="10"/>
      <c r="H92" s="10"/>
    </row>
    <row r="93" spans="1:8" ht="13.2" outlineLevel="1" x14ac:dyDescent="0.2">
      <c r="A93" s="5" t="s">
        <v>58</v>
      </c>
      <c r="B93" s="15"/>
      <c r="C93" s="6" t="s">
        <v>40</v>
      </c>
      <c r="D93" s="11"/>
      <c r="E93" s="10"/>
      <c r="F93" s="10"/>
      <c r="G93" s="10"/>
      <c r="H93" s="10"/>
    </row>
    <row r="94" spans="1:8" ht="13.2" outlineLevel="1" x14ac:dyDescent="0.2">
      <c r="A94" s="5" t="s">
        <v>58</v>
      </c>
      <c r="B94" s="15"/>
      <c r="C94" s="6" t="s">
        <v>41</v>
      </c>
      <c r="D94" s="11"/>
      <c r="E94" s="10"/>
      <c r="F94" s="10"/>
      <c r="G94" s="10"/>
      <c r="H94" s="10"/>
    </row>
    <row r="95" spans="1:8" outlineLevel="1" x14ac:dyDescent="0.2">
      <c r="A95" s="5"/>
      <c r="B95" s="15"/>
      <c r="C95" s="28" t="s">
        <v>77</v>
      </c>
      <c r="D95" s="11"/>
      <c r="E95" s="10"/>
      <c r="F95" s="10"/>
      <c r="G95" s="10"/>
      <c r="H95" s="10"/>
    </row>
    <row r="96" spans="1:8" ht="13.2" x14ac:dyDescent="0.2">
      <c r="A96" s="5" t="s">
        <v>58</v>
      </c>
      <c r="B96" s="19" t="s">
        <v>11</v>
      </c>
      <c r="C96" s="22" t="s">
        <v>63</v>
      </c>
      <c r="D96" s="11"/>
      <c r="E96" s="10"/>
      <c r="F96" s="10"/>
      <c r="G96" s="10"/>
      <c r="H96" s="10"/>
    </row>
    <row r="97" spans="1:8" ht="13.2" outlineLevel="1" x14ac:dyDescent="0.2">
      <c r="A97" s="5" t="s">
        <v>58</v>
      </c>
      <c r="B97" s="15"/>
      <c r="C97" s="6" t="s">
        <v>47</v>
      </c>
      <c r="D97" s="11"/>
      <c r="E97" s="10"/>
      <c r="F97" s="10"/>
      <c r="G97" s="10"/>
      <c r="H97" s="10"/>
    </row>
    <row r="98" spans="1:8" ht="13.2" outlineLevel="1" x14ac:dyDescent="0.2">
      <c r="A98" s="5" t="s">
        <v>58</v>
      </c>
      <c r="B98" s="15"/>
      <c r="C98" s="6" t="s">
        <v>78</v>
      </c>
      <c r="D98" s="64">
        <v>2021</v>
      </c>
      <c r="E98" s="46">
        <v>6</v>
      </c>
      <c r="F98" s="46">
        <v>170</v>
      </c>
      <c r="G98" s="46">
        <f t="shared" ref="G98:H98" si="7">G119</f>
        <v>1720</v>
      </c>
      <c r="H98" s="43">
        <f t="shared" si="7"/>
        <v>95.412000000000006</v>
      </c>
    </row>
    <row r="99" spans="1:8" ht="13.2" x14ac:dyDescent="0.2">
      <c r="A99" s="5" t="s">
        <v>58</v>
      </c>
      <c r="B99" s="19" t="s">
        <v>12</v>
      </c>
      <c r="C99" s="22" t="s">
        <v>64</v>
      </c>
      <c r="D99" s="11"/>
      <c r="E99" s="10"/>
      <c r="F99" s="46"/>
      <c r="G99" s="10"/>
      <c r="H99" s="10"/>
    </row>
    <row r="100" spans="1:8" ht="13.2" outlineLevel="1" x14ac:dyDescent="0.2">
      <c r="A100" s="5" t="s">
        <v>58</v>
      </c>
      <c r="B100" s="15"/>
      <c r="C100" s="6" t="s">
        <v>55</v>
      </c>
      <c r="D100" s="64">
        <v>2021</v>
      </c>
      <c r="E100" s="46">
        <v>6</v>
      </c>
      <c r="F100" s="46">
        <v>170</v>
      </c>
      <c r="G100" s="46">
        <f>G119</f>
        <v>1720</v>
      </c>
      <c r="H100" s="43">
        <f>H119</f>
        <v>95.412000000000006</v>
      </c>
    </row>
    <row r="101" spans="1:8" ht="13.2" outlineLevel="1" x14ac:dyDescent="0.2">
      <c r="A101" s="5" t="s">
        <v>58</v>
      </c>
      <c r="B101" s="15"/>
      <c r="C101" s="6" t="s">
        <v>56</v>
      </c>
      <c r="D101" s="64"/>
      <c r="E101" s="46"/>
      <c r="F101" s="46"/>
      <c r="G101" s="46"/>
      <c r="H101" s="43"/>
    </row>
    <row r="102" spans="1:8" ht="13.2" x14ac:dyDescent="0.2">
      <c r="A102" s="5" t="s">
        <v>58</v>
      </c>
      <c r="B102" s="19" t="s">
        <v>13</v>
      </c>
      <c r="C102" s="22" t="s">
        <v>42</v>
      </c>
      <c r="D102" s="11"/>
      <c r="E102" s="10"/>
      <c r="F102" s="46"/>
      <c r="G102" s="10"/>
      <c r="H102" s="10"/>
    </row>
    <row r="103" spans="1:8" ht="13.2" outlineLevel="1" x14ac:dyDescent="0.2">
      <c r="A103" s="5" t="s">
        <v>58</v>
      </c>
      <c r="B103" s="15"/>
      <c r="C103" s="6" t="s">
        <v>71</v>
      </c>
      <c r="D103" s="11"/>
      <c r="E103" s="10"/>
      <c r="F103" s="46"/>
      <c r="G103" s="10"/>
      <c r="H103" s="10"/>
    </row>
    <row r="104" spans="1:8" ht="13.2" outlineLevel="1" x14ac:dyDescent="0.2">
      <c r="A104" s="5" t="s">
        <v>58</v>
      </c>
      <c r="B104" s="15"/>
      <c r="C104" s="6" t="s">
        <v>72</v>
      </c>
      <c r="D104" s="64">
        <v>2021</v>
      </c>
      <c r="E104" s="46">
        <v>6</v>
      </c>
      <c r="F104" s="46">
        <v>170</v>
      </c>
      <c r="G104" s="46">
        <f>G119</f>
        <v>1720</v>
      </c>
      <c r="H104" s="43">
        <f>H119</f>
        <v>95.412000000000006</v>
      </c>
    </row>
    <row r="105" spans="1:8" ht="13.2" outlineLevel="1" x14ac:dyDescent="0.2">
      <c r="A105" s="5" t="s">
        <v>58</v>
      </c>
      <c r="B105" s="15"/>
      <c r="C105" s="6" t="s">
        <v>73</v>
      </c>
      <c r="D105" s="64"/>
      <c r="E105" s="46"/>
      <c r="F105" s="46"/>
      <c r="G105" s="46"/>
      <c r="H105" s="43"/>
    </row>
    <row r="106" spans="1:8" outlineLevel="1" x14ac:dyDescent="0.2">
      <c r="A106" s="5"/>
      <c r="B106" s="15"/>
      <c r="C106" s="6" t="s">
        <v>110</v>
      </c>
      <c r="D106" s="11"/>
      <c r="E106" s="10"/>
      <c r="F106" s="10"/>
      <c r="G106" s="10"/>
      <c r="H106" s="10"/>
    </row>
    <row r="107" spans="1:8" outlineLevel="1" x14ac:dyDescent="0.2">
      <c r="A107" s="5"/>
      <c r="B107" s="15"/>
      <c r="C107" s="6" t="s">
        <v>111</v>
      </c>
      <c r="D107" s="11"/>
      <c r="E107" s="10"/>
      <c r="F107" s="10"/>
      <c r="G107" s="10"/>
      <c r="H107" s="10"/>
    </row>
    <row r="108" spans="1:8" outlineLevel="1" x14ac:dyDescent="0.2">
      <c r="A108" s="5"/>
      <c r="B108" s="15"/>
      <c r="C108" s="6" t="s">
        <v>112</v>
      </c>
      <c r="D108" s="11"/>
      <c r="E108" s="10"/>
      <c r="F108" s="10"/>
      <c r="G108" s="10"/>
      <c r="H108" s="10"/>
    </row>
    <row r="109" spans="1:8" outlineLevel="1" x14ac:dyDescent="0.2">
      <c r="A109" s="5"/>
      <c r="B109" s="15"/>
      <c r="C109" s="6" t="s">
        <v>113</v>
      </c>
      <c r="D109" s="11"/>
      <c r="E109" s="10"/>
      <c r="F109" s="10"/>
      <c r="G109" s="10"/>
      <c r="H109" s="10"/>
    </row>
    <row r="110" spans="1:8" ht="13.2" outlineLevel="1" x14ac:dyDescent="0.2">
      <c r="A110" s="5" t="s">
        <v>58</v>
      </c>
      <c r="B110" s="15"/>
      <c r="C110" s="6" t="s">
        <v>75</v>
      </c>
      <c r="D110" s="11"/>
      <c r="E110" s="10"/>
      <c r="F110" s="10"/>
      <c r="G110" s="10"/>
      <c r="H110" s="10"/>
    </row>
    <row r="111" spans="1:8" ht="13.2" outlineLevel="1" x14ac:dyDescent="0.2">
      <c r="A111" s="5" t="s">
        <v>58</v>
      </c>
      <c r="B111" s="15"/>
      <c r="C111" s="6" t="s">
        <v>76</v>
      </c>
      <c r="D111" s="11"/>
      <c r="E111" s="10"/>
      <c r="F111" s="10"/>
      <c r="G111" s="10"/>
      <c r="H111" s="10"/>
    </row>
    <row r="112" spans="1:8" ht="22.8" outlineLevel="1" x14ac:dyDescent="0.2">
      <c r="A112" s="5"/>
      <c r="B112" s="38" t="s">
        <v>114</v>
      </c>
      <c r="C112" s="39" t="s">
        <v>120</v>
      </c>
      <c r="D112" s="11"/>
      <c r="E112" s="10"/>
      <c r="F112" s="10"/>
      <c r="G112" s="10"/>
      <c r="H112" s="10"/>
    </row>
    <row r="113" spans="1:8" outlineLevel="1" x14ac:dyDescent="0.2">
      <c r="A113" s="5"/>
      <c r="B113" s="15"/>
      <c r="C113" s="6" t="s">
        <v>115</v>
      </c>
      <c r="D113" s="11"/>
      <c r="E113" s="10"/>
      <c r="F113" s="10"/>
      <c r="G113" s="10"/>
      <c r="H113" s="10"/>
    </row>
    <row r="114" spans="1:8" outlineLevel="1" x14ac:dyDescent="0.2">
      <c r="A114" s="5"/>
      <c r="B114" s="15"/>
      <c r="C114" s="6" t="s">
        <v>116</v>
      </c>
      <c r="D114" s="11"/>
      <c r="E114" s="10"/>
      <c r="F114" s="10"/>
      <c r="G114" s="10"/>
      <c r="H114" s="10"/>
    </row>
    <row r="115" spans="1:8" outlineLevel="1" x14ac:dyDescent="0.2">
      <c r="A115" s="5"/>
      <c r="B115" s="15"/>
      <c r="C115" s="6" t="s">
        <v>117</v>
      </c>
      <c r="D115" s="11"/>
      <c r="E115" s="10"/>
      <c r="F115" s="10"/>
      <c r="G115" s="10"/>
      <c r="H115" s="10"/>
    </row>
    <row r="116" spans="1:8" outlineLevel="1" x14ac:dyDescent="0.2">
      <c r="A116" s="5"/>
      <c r="B116" s="15"/>
      <c r="C116" s="6" t="s">
        <v>118</v>
      </c>
      <c r="D116" s="11"/>
      <c r="E116" s="10"/>
      <c r="F116" s="10"/>
      <c r="G116" s="10"/>
      <c r="H116" s="10"/>
    </row>
    <row r="117" spans="1:8" outlineLevel="1" x14ac:dyDescent="0.2">
      <c r="A117" s="5"/>
      <c r="B117" s="15"/>
      <c r="C117" s="6" t="s">
        <v>119</v>
      </c>
      <c r="D117" s="11"/>
      <c r="E117" s="10"/>
      <c r="F117" s="10"/>
      <c r="G117" s="10"/>
      <c r="H117" s="10"/>
    </row>
    <row r="118" spans="1:8" ht="13.2" outlineLevel="1" x14ac:dyDescent="0.2">
      <c r="A118" s="5" t="s">
        <v>58</v>
      </c>
      <c r="B118" s="15"/>
      <c r="C118" s="8" t="s">
        <v>7</v>
      </c>
      <c r="D118" s="11"/>
      <c r="E118" s="10"/>
      <c r="F118" s="10"/>
      <c r="G118" s="10"/>
      <c r="H118" s="10"/>
    </row>
    <row r="119" spans="1:8" outlineLevel="1" x14ac:dyDescent="0.2">
      <c r="A119" s="5"/>
      <c r="B119" s="15"/>
      <c r="C119" s="49" t="s">
        <v>182</v>
      </c>
      <c r="D119" s="64">
        <v>2021</v>
      </c>
      <c r="E119" s="46">
        <v>6</v>
      </c>
      <c r="F119" s="46">
        <v>170</v>
      </c>
      <c r="G119" s="46">
        <v>1720</v>
      </c>
      <c r="H119" s="43">
        <v>95.412000000000006</v>
      </c>
    </row>
    <row r="120" spans="1:8" ht="13.2" x14ac:dyDescent="0.2">
      <c r="A120" s="5" t="s">
        <v>58</v>
      </c>
      <c r="B120" s="14" t="s">
        <v>14</v>
      </c>
      <c r="C120" s="23" t="s">
        <v>15</v>
      </c>
      <c r="D120" s="7"/>
      <c r="E120" s="7"/>
      <c r="F120" s="7"/>
      <c r="G120" s="7"/>
      <c r="H120" s="7"/>
    </row>
    <row r="121" spans="1:8" ht="12" x14ac:dyDescent="0.2">
      <c r="A121" s="5"/>
      <c r="B121" s="19" t="s">
        <v>16</v>
      </c>
      <c r="C121" s="22" t="s">
        <v>69</v>
      </c>
      <c r="D121" s="11"/>
      <c r="E121" s="10"/>
      <c r="F121" s="10"/>
      <c r="G121" s="10"/>
      <c r="H121" s="10"/>
    </row>
    <row r="122" spans="1:8" ht="13.2" outlineLevel="1" x14ac:dyDescent="0.2">
      <c r="A122" s="5" t="s">
        <v>58</v>
      </c>
      <c r="B122" s="15"/>
      <c r="C122" s="6" t="s">
        <v>48</v>
      </c>
      <c r="D122" s="11"/>
      <c r="E122" s="10"/>
      <c r="F122" s="10"/>
      <c r="G122" s="10"/>
      <c r="H122" s="10"/>
    </row>
    <row r="123" spans="1:8" outlineLevel="1" x14ac:dyDescent="0.2">
      <c r="A123" s="5"/>
      <c r="B123" s="15"/>
      <c r="C123" s="6" t="s">
        <v>121</v>
      </c>
      <c r="D123" s="11"/>
      <c r="E123" s="10"/>
      <c r="F123" s="10"/>
      <c r="G123" s="10"/>
      <c r="H123" s="10"/>
    </row>
    <row r="124" spans="1:8" ht="36.75" customHeight="1" outlineLevel="1" x14ac:dyDescent="0.2">
      <c r="A124" s="5"/>
      <c r="B124" s="15"/>
      <c r="C124" s="6" t="s">
        <v>122</v>
      </c>
      <c r="D124" s="11"/>
      <c r="E124" s="10"/>
      <c r="F124" s="10"/>
      <c r="G124" s="10"/>
      <c r="H124" s="10"/>
    </row>
    <row r="125" spans="1:8" ht="40.5" customHeight="1" outlineLevel="1" x14ac:dyDescent="0.2">
      <c r="A125" s="5"/>
      <c r="B125" s="15"/>
      <c r="C125" s="6" t="s">
        <v>123</v>
      </c>
      <c r="D125" s="11"/>
      <c r="E125" s="10"/>
      <c r="F125" s="10"/>
      <c r="G125" s="10"/>
      <c r="H125" s="10"/>
    </row>
    <row r="126" spans="1:8" ht="27" customHeight="1" outlineLevel="1" x14ac:dyDescent="0.2">
      <c r="A126" s="5"/>
      <c r="B126" s="15"/>
      <c r="C126" s="6" t="s">
        <v>124</v>
      </c>
      <c r="D126" s="11"/>
      <c r="E126" s="10"/>
      <c r="F126" s="10"/>
      <c r="G126" s="10"/>
      <c r="H126" s="10"/>
    </row>
    <row r="127" spans="1:8" ht="13.2" outlineLevel="1" x14ac:dyDescent="0.2">
      <c r="A127" s="5" t="s">
        <v>58</v>
      </c>
      <c r="B127" s="15"/>
      <c r="C127" s="6" t="s">
        <v>125</v>
      </c>
      <c r="D127" s="11"/>
      <c r="E127" s="10"/>
      <c r="F127" s="10"/>
      <c r="G127" s="10"/>
      <c r="H127" s="10"/>
    </row>
    <row r="128" spans="1:8" ht="13.2" x14ac:dyDescent="0.2">
      <c r="A128" s="5" t="s">
        <v>58</v>
      </c>
      <c r="B128" s="19" t="s">
        <v>17</v>
      </c>
      <c r="C128" s="22" t="s">
        <v>43</v>
      </c>
      <c r="D128" s="11"/>
      <c r="E128" s="10"/>
      <c r="F128" s="10"/>
      <c r="G128" s="10"/>
      <c r="H128" s="10"/>
    </row>
    <row r="129" spans="1:8" ht="13.2" outlineLevel="1" x14ac:dyDescent="0.2">
      <c r="A129" s="5" t="s">
        <v>58</v>
      </c>
      <c r="B129" s="15"/>
      <c r="C129" s="6" t="s">
        <v>44</v>
      </c>
      <c r="D129" s="11"/>
      <c r="E129" s="10"/>
      <c r="F129" s="10"/>
      <c r="G129" s="10"/>
      <c r="H129" s="10"/>
    </row>
    <row r="130" spans="1:8" ht="13.2" outlineLevel="1" x14ac:dyDescent="0.2">
      <c r="A130" s="5" t="s">
        <v>58</v>
      </c>
      <c r="B130" s="15"/>
      <c r="C130" s="6" t="s">
        <v>45</v>
      </c>
      <c r="D130" s="11"/>
      <c r="E130" s="10"/>
      <c r="F130" s="10"/>
      <c r="G130" s="10"/>
      <c r="H130" s="10"/>
    </row>
    <row r="131" spans="1:8" ht="13.2" outlineLevel="1" x14ac:dyDescent="0.2">
      <c r="A131" s="5" t="s">
        <v>58</v>
      </c>
      <c r="B131" s="15"/>
      <c r="C131" s="6" t="s">
        <v>46</v>
      </c>
      <c r="D131" s="11"/>
      <c r="E131" s="10"/>
      <c r="F131" s="10"/>
      <c r="G131" s="10"/>
      <c r="H131" s="10"/>
    </row>
    <row r="132" spans="1:8" outlineLevel="1" x14ac:dyDescent="0.2">
      <c r="A132" s="5"/>
      <c r="B132" s="15"/>
      <c r="C132" s="6" t="s">
        <v>79</v>
      </c>
      <c r="D132" s="11"/>
      <c r="E132" s="10"/>
      <c r="F132" s="10"/>
      <c r="G132" s="10"/>
      <c r="H132" s="10"/>
    </row>
    <row r="133" spans="1:8" ht="13.2" outlineLevel="1" x14ac:dyDescent="0.2">
      <c r="A133" s="5" t="s">
        <v>58</v>
      </c>
      <c r="B133" s="15"/>
      <c r="C133" s="6" t="s">
        <v>80</v>
      </c>
      <c r="D133" s="11"/>
      <c r="E133" s="10"/>
      <c r="F133" s="10"/>
      <c r="G133" s="10"/>
      <c r="H133" s="10"/>
    </row>
    <row r="134" spans="1:8" ht="22.8" outlineLevel="1" x14ac:dyDescent="0.2">
      <c r="A134" s="5"/>
      <c r="B134" s="9" t="s">
        <v>127</v>
      </c>
      <c r="C134" s="39" t="s">
        <v>126</v>
      </c>
      <c r="D134" s="11"/>
      <c r="E134" s="10"/>
      <c r="F134" s="10"/>
      <c r="G134" s="10"/>
      <c r="H134" s="10"/>
    </row>
    <row r="135" spans="1:8" outlineLevel="1" x14ac:dyDescent="0.2">
      <c r="A135" s="5"/>
      <c r="B135" s="15"/>
      <c r="C135" s="6" t="s">
        <v>131</v>
      </c>
      <c r="D135" s="11"/>
      <c r="E135" s="10"/>
      <c r="F135" s="10"/>
      <c r="G135" s="10"/>
      <c r="H135" s="10"/>
    </row>
    <row r="136" spans="1:8" outlineLevel="1" x14ac:dyDescent="0.2">
      <c r="A136" s="5"/>
      <c r="B136" s="15"/>
      <c r="C136" s="6" t="s">
        <v>128</v>
      </c>
      <c r="D136" s="11"/>
      <c r="E136" s="10"/>
      <c r="F136" s="10"/>
      <c r="G136" s="10"/>
      <c r="H136" s="10"/>
    </row>
    <row r="137" spans="1:8" outlineLevel="1" x14ac:dyDescent="0.2">
      <c r="A137" s="5"/>
      <c r="B137" s="15"/>
      <c r="C137" s="6" t="s">
        <v>129</v>
      </c>
      <c r="D137" s="11"/>
      <c r="E137" s="10"/>
      <c r="F137" s="10"/>
      <c r="G137" s="10"/>
      <c r="H137" s="10"/>
    </row>
    <row r="138" spans="1:8" outlineLevel="1" x14ac:dyDescent="0.2">
      <c r="A138" s="5"/>
      <c r="B138" s="15"/>
      <c r="C138" s="6" t="s">
        <v>130</v>
      </c>
      <c r="D138" s="11"/>
      <c r="E138" s="10"/>
      <c r="F138" s="10"/>
      <c r="G138" s="10"/>
      <c r="H138" s="10"/>
    </row>
    <row r="139" spans="1:8" hidden="1" outlineLevel="1" x14ac:dyDescent="0.2">
      <c r="A139" s="5"/>
      <c r="B139" s="15"/>
      <c r="C139" s="6"/>
      <c r="D139" s="11"/>
      <c r="E139" s="10"/>
      <c r="F139" s="10"/>
      <c r="G139" s="10"/>
      <c r="H139" s="10"/>
    </row>
    <row r="140" spans="1:8" ht="13.2" outlineLevel="1" x14ac:dyDescent="0.2">
      <c r="A140" s="5" t="s">
        <v>58</v>
      </c>
      <c r="B140" s="15"/>
      <c r="C140" s="8" t="s">
        <v>7</v>
      </c>
      <c r="D140" s="11"/>
      <c r="E140" s="10"/>
      <c r="F140" s="10"/>
      <c r="G140" s="10"/>
      <c r="H140" s="10"/>
    </row>
    <row r="141" spans="1:8" ht="36" x14ac:dyDescent="0.2">
      <c r="A141" s="5" t="s">
        <v>58</v>
      </c>
      <c r="B141" s="14" t="s">
        <v>70</v>
      </c>
      <c r="C141" s="7" t="s">
        <v>81</v>
      </c>
      <c r="D141" s="7"/>
      <c r="E141" s="7"/>
      <c r="F141" s="7"/>
      <c r="G141" s="7"/>
      <c r="H141" s="7"/>
    </row>
    <row r="142" spans="1:8" ht="12" x14ac:dyDescent="0.2">
      <c r="A142" s="5"/>
      <c r="B142" s="19" t="s">
        <v>18</v>
      </c>
      <c r="C142" s="20" t="s">
        <v>148</v>
      </c>
      <c r="D142" s="11"/>
      <c r="E142" s="10"/>
      <c r="F142" s="10"/>
      <c r="G142" s="10"/>
      <c r="H142" s="10"/>
    </row>
    <row r="143" spans="1:8" ht="12" x14ac:dyDescent="0.2">
      <c r="A143" s="5"/>
      <c r="B143" s="19"/>
      <c r="C143" s="40" t="s">
        <v>132</v>
      </c>
      <c r="D143" s="11"/>
      <c r="E143" s="10"/>
      <c r="F143" s="10"/>
      <c r="G143" s="10"/>
      <c r="H143" s="10"/>
    </row>
    <row r="144" spans="1:8" ht="12" x14ac:dyDescent="0.2">
      <c r="A144" s="5"/>
      <c r="B144" s="19"/>
      <c r="C144" s="40" t="s">
        <v>133</v>
      </c>
      <c r="D144" s="11"/>
      <c r="E144" s="10"/>
      <c r="F144" s="10"/>
      <c r="G144" s="10"/>
      <c r="H144" s="10"/>
    </row>
    <row r="145" spans="1:8" ht="12" x14ac:dyDescent="0.2">
      <c r="A145" s="5"/>
      <c r="B145" s="19"/>
      <c r="C145" s="40" t="s">
        <v>134</v>
      </c>
      <c r="D145" s="11"/>
      <c r="E145" s="10"/>
      <c r="F145" s="10"/>
      <c r="G145" s="10"/>
      <c r="H145" s="10"/>
    </row>
    <row r="146" spans="1:8" ht="12" x14ac:dyDescent="0.2">
      <c r="A146" s="5"/>
      <c r="B146" s="19"/>
      <c r="C146" s="40" t="s">
        <v>135</v>
      </c>
      <c r="D146" s="11"/>
      <c r="E146" s="10"/>
      <c r="F146" s="10"/>
      <c r="G146" s="10"/>
      <c r="H146" s="10"/>
    </row>
    <row r="147" spans="1:8" ht="12" x14ac:dyDescent="0.2">
      <c r="A147" s="5"/>
      <c r="B147" s="19"/>
      <c r="C147" s="40" t="s">
        <v>136</v>
      </c>
      <c r="D147" s="11"/>
      <c r="E147" s="10"/>
      <c r="F147" s="10"/>
      <c r="G147" s="10"/>
      <c r="H147" s="10"/>
    </row>
    <row r="148" spans="1:8" ht="12" x14ac:dyDescent="0.2">
      <c r="A148" s="5"/>
      <c r="B148" s="19"/>
      <c r="C148" s="40" t="s">
        <v>137</v>
      </c>
      <c r="D148" s="11"/>
      <c r="E148" s="10"/>
      <c r="F148" s="10"/>
      <c r="G148" s="10"/>
      <c r="H148" s="10"/>
    </row>
    <row r="149" spans="1:8" ht="13.2" x14ac:dyDescent="0.2">
      <c r="A149" s="5" t="s">
        <v>58</v>
      </c>
      <c r="B149" s="19" t="s">
        <v>19</v>
      </c>
      <c r="C149" s="6" t="s">
        <v>65</v>
      </c>
      <c r="D149" s="11"/>
      <c r="E149" s="10"/>
      <c r="F149" s="10"/>
      <c r="G149" s="10"/>
      <c r="H149" s="10"/>
    </row>
    <row r="150" spans="1:8" ht="13.2" outlineLevel="1" x14ac:dyDescent="0.2">
      <c r="A150" s="5" t="s">
        <v>58</v>
      </c>
      <c r="B150" s="15"/>
      <c r="C150" s="6" t="s">
        <v>54</v>
      </c>
      <c r="D150" s="11"/>
      <c r="E150" s="10"/>
      <c r="F150" s="10"/>
      <c r="G150" s="10"/>
      <c r="H150" s="10"/>
    </row>
    <row r="151" spans="1:8" ht="13.2" outlineLevel="1" x14ac:dyDescent="0.2">
      <c r="A151" s="5" t="s">
        <v>58</v>
      </c>
      <c r="B151" s="15"/>
      <c r="C151" s="6" t="s">
        <v>49</v>
      </c>
      <c r="D151" s="11"/>
      <c r="E151" s="10"/>
      <c r="F151" s="10"/>
      <c r="G151" s="10"/>
      <c r="H151" s="10"/>
    </row>
    <row r="152" spans="1:8" ht="13.2" x14ac:dyDescent="0.2">
      <c r="A152" s="5" t="s">
        <v>58</v>
      </c>
      <c r="B152" s="19" t="s">
        <v>20</v>
      </c>
      <c r="C152" s="6" t="s">
        <v>53</v>
      </c>
      <c r="D152" s="11"/>
      <c r="E152" s="10"/>
      <c r="F152" s="10"/>
      <c r="G152" s="10"/>
      <c r="H152" s="10"/>
    </row>
    <row r="153" spans="1:8" ht="13.2" outlineLevel="1" x14ac:dyDescent="0.2">
      <c r="A153" s="5" t="s">
        <v>58</v>
      </c>
      <c r="B153" s="15"/>
      <c r="C153" s="6" t="s">
        <v>50</v>
      </c>
      <c r="D153" s="11"/>
      <c r="E153" s="10"/>
      <c r="F153" s="10"/>
      <c r="G153" s="10"/>
      <c r="H153" s="10"/>
    </row>
    <row r="154" spans="1:8" ht="13.2" outlineLevel="1" x14ac:dyDescent="0.2">
      <c r="A154" s="5" t="s">
        <v>58</v>
      </c>
      <c r="B154" s="15"/>
      <c r="C154" s="6" t="s">
        <v>51</v>
      </c>
      <c r="D154" s="11"/>
      <c r="E154" s="10"/>
      <c r="F154" s="10"/>
      <c r="G154" s="10"/>
      <c r="H154" s="10"/>
    </row>
    <row r="155" spans="1:8" ht="13.2" outlineLevel="1" x14ac:dyDescent="0.2">
      <c r="A155" s="5" t="s">
        <v>58</v>
      </c>
      <c r="B155" s="15"/>
      <c r="C155" s="6" t="s">
        <v>52</v>
      </c>
      <c r="D155" s="11"/>
      <c r="E155" s="10"/>
      <c r="F155" s="10"/>
      <c r="G155" s="10"/>
      <c r="H155" s="10"/>
    </row>
    <row r="156" spans="1:8" ht="13.2" outlineLevel="1" x14ac:dyDescent="0.2">
      <c r="A156" s="5" t="s">
        <v>58</v>
      </c>
      <c r="B156" s="15"/>
      <c r="C156" s="6" t="s">
        <v>145</v>
      </c>
      <c r="D156" s="11"/>
      <c r="E156" s="10"/>
      <c r="F156" s="10"/>
      <c r="G156" s="10"/>
      <c r="H156" s="10"/>
    </row>
    <row r="157" spans="1:8" outlineLevel="1" x14ac:dyDescent="0.2">
      <c r="A157" s="5"/>
      <c r="B157" s="15"/>
      <c r="C157" s="6" t="s">
        <v>138</v>
      </c>
      <c r="D157" s="11"/>
      <c r="E157" s="10"/>
      <c r="F157" s="10"/>
      <c r="G157" s="10"/>
      <c r="H157" s="10"/>
    </row>
    <row r="158" spans="1:8" ht="13.2" outlineLevel="1" x14ac:dyDescent="0.2">
      <c r="A158" s="5" t="s">
        <v>58</v>
      </c>
      <c r="B158" s="15"/>
      <c r="C158" s="6" t="s">
        <v>139</v>
      </c>
      <c r="D158" s="11"/>
      <c r="E158" s="10"/>
      <c r="F158" s="10"/>
      <c r="G158" s="10"/>
      <c r="H158" s="10"/>
    </row>
    <row r="159" spans="1:8" outlineLevel="1" x14ac:dyDescent="0.2">
      <c r="A159" s="5"/>
      <c r="B159" s="15"/>
      <c r="C159" s="6" t="s">
        <v>140</v>
      </c>
      <c r="D159" s="11"/>
      <c r="E159" s="10"/>
      <c r="F159" s="10"/>
      <c r="G159" s="10"/>
      <c r="H159" s="10"/>
    </row>
    <row r="160" spans="1:8" outlineLevel="1" x14ac:dyDescent="0.2">
      <c r="A160" s="5"/>
      <c r="B160" s="15"/>
      <c r="C160" s="6" t="s">
        <v>141</v>
      </c>
      <c r="D160" s="11"/>
      <c r="E160" s="10"/>
      <c r="F160" s="10"/>
      <c r="G160" s="10"/>
      <c r="H160" s="10"/>
    </row>
    <row r="161" spans="1:8" outlineLevel="1" x14ac:dyDescent="0.2">
      <c r="A161" s="5"/>
      <c r="B161" s="15"/>
      <c r="C161" s="6" t="s">
        <v>142</v>
      </c>
      <c r="D161" s="11"/>
      <c r="E161" s="10"/>
      <c r="F161" s="10"/>
      <c r="G161" s="10"/>
      <c r="H161" s="10"/>
    </row>
    <row r="162" spans="1:8" outlineLevel="1" x14ac:dyDescent="0.2">
      <c r="A162" s="5"/>
      <c r="B162" s="15"/>
      <c r="C162" s="6" t="s">
        <v>143</v>
      </c>
      <c r="D162" s="11"/>
      <c r="E162" s="10"/>
      <c r="F162" s="10"/>
      <c r="G162" s="10"/>
      <c r="H162" s="10"/>
    </row>
    <row r="163" spans="1:8" outlineLevel="1" x14ac:dyDescent="0.2">
      <c r="A163" s="5"/>
      <c r="B163" s="15"/>
      <c r="C163" s="6" t="s">
        <v>144</v>
      </c>
      <c r="D163" s="11"/>
      <c r="E163" s="10"/>
      <c r="F163" s="10"/>
      <c r="G163" s="10"/>
      <c r="H163" s="10"/>
    </row>
    <row r="164" spans="1:8" outlineLevel="1" x14ac:dyDescent="0.2">
      <c r="A164" s="5"/>
      <c r="B164" s="15"/>
      <c r="C164" s="6" t="s">
        <v>146</v>
      </c>
      <c r="D164" s="11"/>
      <c r="E164" s="10"/>
      <c r="F164" s="10"/>
      <c r="G164" s="10"/>
      <c r="H164" s="10"/>
    </row>
    <row r="165" spans="1:8" outlineLevel="1" x14ac:dyDescent="0.2">
      <c r="A165" s="5"/>
      <c r="B165" s="41" t="s">
        <v>147</v>
      </c>
      <c r="C165" s="39" t="s">
        <v>151</v>
      </c>
      <c r="D165" s="11"/>
      <c r="E165" s="10"/>
      <c r="F165" s="10"/>
      <c r="G165" s="10"/>
      <c r="H165" s="10"/>
    </row>
    <row r="166" spans="1:8" outlineLevel="1" x14ac:dyDescent="0.2">
      <c r="A166" s="5"/>
      <c r="B166" s="41"/>
      <c r="C166" s="39" t="s">
        <v>152</v>
      </c>
      <c r="D166" s="11"/>
      <c r="E166" s="10"/>
      <c r="F166" s="10"/>
      <c r="G166" s="10"/>
      <c r="H166" s="10"/>
    </row>
    <row r="167" spans="1:8" outlineLevel="1" x14ac:dyDescent="0.2">
      <c r="A167" s="5"/>
      <c r="B167" s="41"/>
      <c r="C167" s="39" t="s">
        <v>149</v>
      </c>
      <c r="D167" s="11"/>
      <c r="E167" s="10"/>
      <c r="F167" s="10"/>
      <c r="G167" s="10"/>
      <c r="H167" s="10"/>
    </row>
    <row r="168" spans="1:8" outlineLevel="1" x14ac:dyDescent="0.2">
      <c r="A168" s="5"/>
      <c r="B168" s="41"/>
      <c r="C168" s="39" t="s">
        <v>150</v>
      </c>
      <c r="D168" s="11"/>
      <c r="E168" s="10"/>
      <c r="F168" s="10"/>
      <c r="G168" s="10"/>
      <c r="H168" s="10"/>
    </row>
    <row r="169" spans="1:8" ht="13.2" outlineLevel="1" x14ac:dyDescent="0.2">
      <c r="A169" s="5" t="s">
        <v>58</v>
      </c>
      <c r="B169" s="15"/>
      <c r="C169" s="8" t="s">
        <v>7</v>
      </c>
      <c r="D169" s="11"/>
      <c r="E169" s="10"/>
      <c r="F169" s="10"/>
      <c r="G169" s="10"/>
      <c r="H169" s="10"/>
    </row>
    <row r="170" spans="1:8" ht="24" outlineLevel="1" x14ac:dyDescent="0.2">
      <c r="A170" s="5"/>
      <c r="B170" s="14" t="s">
        <v>84</v>
      </c>
      <c r="C170" s="23" t="s">
        <v>85</v>
      </c>
      <c r="D170" s="7"/>
      <c r="E170" s="7"/>
      <c r="F170" s="7"/>
      <c r="G170" s="7"/>
      <c r="H170" s="7"/>
    </row>
    <row r="171" spans="1:8" ht="12" outlineLevel="1" x14ac:dyDescent="0.2">
      <c r="A171" s="5"/>
      <c r="B171" s="19" t="s">
        <v>22</v>
      </c>
      <c r="C171" s="22" t="s">
        <v>69</v>
      </c>
      <c r="D171" s="11"/>
      <c r="E171" s="10"/>
      <c r="F171" s="10"/>
      <c r="G171" s="10"/>
      <c r="H171" s="10"/>
    </row>
    <row r="172" spans="1:8" outlineLevel="1" x14ac:dyDescent="0.2">
      <c r="A172" s="5"/>
      <c r="B172" s="15"/>
      <c r="C172" s="6" t="s">
        <v>86</v>
      </c>
      <c r="D172" s="11"/>
      <c r="E172" s="10"/>
      <c r="F172" s="10"/>
      <c r="G172" s="10"/>
      <c r="H172" s="10"/>
    </row>
    <row r="173" spans="1:8" ht="12" outlineLevel="1" x14ac:dyDescent="0.2">
      <c r="A173" s="5"/>
      <c r="B173" s="19" t="s">
        <v>87</v>
      </c>
      <c r="C173" s="6" t="s">
        <v>65</v>
      </c>
      <c r="D173" s="11"/>
      <c r="E173" s="10"/>
      <c r="F173" s="10"/>
      <c r="G173" s="10"/>
      <c r="H173" s="10"/>
    </row>
    <row r="174" spans="1:8" outlineLevel="1" x14ac:dyDescent="0.2">
      <c r="A174" s="5"/>
      <c r="B174" s="15"/>
      <c r="C174" s="6" t="s">
        <v>54</v>
      </c>
      <c r="D174" s="11"/>
      <c r="E174" s="10"/>
      <c r="F174" s="10"/>
      <c r="G174" s="10"/>
      <c r="H174" s="10"/>
    </row>
    <row r="175" spans="1:8" outlineLevel="1" x14ac:dyDescent="0.2">
      <c r="A175" s="5"/>
      <c r="B175" s="15"/>
      <c r="C175" s="6" t="s">
        <v>49</v>
      </c>
      <c r="D175" s="11"/>
      <c r="E175" s="10"/>
      <c r="F175" s="10"/>
      <c r="G175" s="10"/>
      <c r="H175" s="10"/>
    </row>
    <row r="176" spans="1:8" ht="12" outlineLevel="1" x14ac:dyDescent="0.2">
      <c r="A176" s="5"/>
      <c r="B176" s="19" t="s">
        <v>88</v>
      </c>
      <c r="C176" s="6" t="s">
        <v>53</v>
      </c>
      <c r="D176" s="11"/>
      <c r="E176" s="10"/>
      <c r="F176" s="10"/>
      <c r="G176" s="10"/>
      <c r="H176" s="10"/>
    </row>
    <row r="177" spans="1:8" outlineLevel="1" x14ac:dyDescent="0.2">
      <c r="A177" s="5"/>
      <c r="B177" s="15"/>
      <c r="C177" s="6" t="s">
        <v>50</v>
      </c>
      <c r="D177" s="11"/>
      <c r="E177" s="10"/>
      <c r="F177" s="10"/>
      <c r="G177" s="10"/>
      <c r="H177" s="10"/>
    </row>
    <row r="178" spans="1:8" outlineLevel="1" x14ac:dyDescent="0.2">
      <c r="A178" s="5"/>
      <c r="B178" s="15"/>
      <c r="C178" s="6" t="s">
        <v>51</v>
      </c>
      <c r="D178" s="11"/>
      <c r="E178" s="10"/>
      <c r="F178" s="10"/>
      <c r="G178" s="10"/>
      <c r="H178" s="10"/>
    </row>
    <row r="179" spans="1:8" outlineLevel="1" x14ac:dyDescent="0.2">
      <c r="A179" s="5"/>
      <c r="B179" s="15"/>
      <c r="C179" s="6" t="s">
        <v>52</v>
      </c>
      <c r="D179" s="11"/>
      <c r="E179" s="10"/>
      <c r="F179" s="10"/>
      <c r="G179" s="10"/>
      <c r="H179" s="10"/>
    </row>
    <row r="180" spans="1:8" outlineLevel="1" x14ac:dyDescent="0.2">
      <c r="A180" s="5"/>
      <c r="B180" s="15"/>
      <c r="C180" s="6" t="s">
        <v>145</v>
      </c>
      <c r="D180" s="11"/>
      <c r="E180" s="10"/>
      <c r="F180" s="10"/>
      <c r="G180" s="10"/>
      <c r="H180" s="10"/>
    </row>
    <row r="181" spans="1:8" outlineLevel="1" x14ac:dyDescent="0.2">
      <c r="A181" s="5"/>
      <c r="B181" s="15"/>
      <c r="C181" s="6" t="s">
        <v>138</v>
      </c>
      <c r="D181" s="11"/>
      <c r="E181" s="10"/>
      <c r="F181" s="10"/>
      <c r="G181" s="10"/>
      <c r="H181" s="10"/>
    </row>
    <row r="182" spans="1:8" outlineLevel="1" x14ac:dyDescent="0.2">
      <c r="A182" s="5"/>
      <c r="B182" s="15"/>
      <c r="C182" s="6" t="s">
        <v>139</v>
      </c>
      <c r="D182" s="11"/>
      <c r="E182" s="10"/>
      <c r="F182" s="10"/>
      <c r="G182" s="10"/>
      <c r="H182" s="10"/>
    </row>
    <row r="183" spans="1:8" outlineLevel="1" x14ac:dyDescent="0.2">
      <c r="A183" s="5"/>
      <c r="B183" s="15"/>
      <c r="C183" s="6" t="s">
        <v>140</v>
      </c>
      <c r="D183" s="11"/>
      <c r="E183" s="10"/>
      <c r="F183" s="10"/>
      <c r="G183" s="10"/>
      <c r="H183" s="10"/>
    </row>
    <row r="184" spans="1:8" outlineLevel="1" x14ac:dyDescent="0.2">
      <c r="A184" s="5"/>
      <c r="B184" s="15"/>
      <c r="C184" s="6" t="s">
        <v>141</v>
      </c>
      <c r="D184" s="11"/>
      <c r="E184" s="10"/>
      <c r="F184" s="10"/>
      <c r="G184" s="10"/>
      <c r="H184" s="10"/>
    </row>
    <row r="185" spans="1:8" outlineLevel="1" x14ac:dyDescent="0.2">
      <c r="A185" s="5"/>
      <c r="B185" s="15"/>
      <c r="C185" s="6" t="s">
        <v>142</v>
      </c>
      <c r="D185" s="11"/>
      <c r="E185" s="10"/>
      <c r="F185" s="10"/>
      <c r="G185" s="10"/>
      <c r="H185" s="10"/>
    </row>
    <row r="186" spans="1:8" outlineLevel="1" x14ac:dyDescent="0.2">
      <c r="A186" s="5"/>
      <c r="B186" s="15"/>
      <c r="C186" s="6" t="s">
        <v>143</v>
      </c>
      <c r="D186" s="11"/>
      <c r="E186" s="10"/>
      <c r="F186" s="10"/>
      <c r="G186" s="10"/>
      <c r="H186" s="10"/>
    </row>
    <row r="187" spans="1:8" outlineLevel="1" x14ac:dyDescent="0.2">
      <c r="A187" s="5"/>
      <c r="B187" s="15"/>
      <c r="C187" s="6" t="s">
        <v>153</v>
      </c>
      <c r="D187" s="11"/>
      <c r="E187" s="10"/>
      <c r="F187" s="10"/>
      <c r="G187" s="10"/>
      <c r="H187" s="10"/>
    </row>
    <row r="188" spans="1:8" outlineLevel="1" x14ac:dyDescent="0.2">
      <c r="A188" s="5"/>
      <c r="B188" s="15"/>
      <c r="C188" s="8" t="s">
        <v>7</v>
      </c>
      <c r="D188" s="11"/>
      <c r="E188" s="10"/>
      <c r="F188" s="10"/>
      <c r="G188" s="10"/>
      <c r="H188" s="10"/>
    </row>
    <row r="189" spans="1:8" ht="12" outlineLevel="1" x14ac:dyDescent="0.2">
      <c r="A189" s="5"/>
      <c r="B189" s="19" t="s">
        <v>177</v>
      </c>
      <c r="C189" s="6" t="s">
        <v>178</v>
      </c>
      <c r="D189" s="11"/>
      <c r="E189" s="10"/>
      <c r="F189" s="10"/>
      <c r="G189" s="10"/>
      <c r="H189" s="10"/>
    </row>
    <row r="190" spans="1:8" outlineLevel="1" x14ac:dyDescent="0.2">
      <c r="A190" s="5"/>
      <c r="B190" s="15"/>
      <c r="C190" s="6" t="s">
        <v>179</v>
      </c>
      <c r="D190" s="11"/>
      <c r="E190" s="10"/>
      <c r="F190" s="10"/>
      <c r="G190" s="10"/>
      <c r="H190" s="10"/>
    </row>
    <row r="191" spans="1:8" outlineLevel="1" x14ac:dyDescent="0.2">
      <c r="A191" s="5"/>
      <c r="B191" s="15"/>
      <c r="C191" s="6" t="s">
        <v>180</v>
      </c>
      <c r="D191" s="11"/>
      <c r="E191" s="10"/>
      <c r="F191" s="10"/>
      <c r="G191" s="10"/>
      <c r="H191" s="10"/>
    </row>
    <row r="192" spans="1:8" outlineLevel="1" x14ac:dyDescent="0.2">
      <c r="A192" s="5"/>
      <c r="B192" s="15"/>
      <c r="C192" s="8" t="s">
        <v>7</v>
      </c>
      <c r="D192" s="11"/>
      <c r="E192" s="10"/>
      <c r="F192" s="10"/>
      <c r="G192" s="10"/>
      <c r="H192" s="10"/>
    </row>
    <row r="193" spans="1:8" ht="24" x14ac:dyDescent="0.2">
      <c r="A193" s="5" t="s">
        <v>58</v>
      </c>
      <c r="B193" s="14" t="s">
        <v>82</v>
      </c>
      <c r="C193" s="23" t="s">
        <v>21</v>
      </c>
      <c r="D193" s="7"/>
      <c r="E193" s="7"/>
      <c r="F193" s="7"/>
      <c r="G193" s="7"/>
      <c r="H193" s="7"/>
    </row>
    <row r="194" spans="1:8" ht="12" x14ac:dyDescent="0.2">
      <c r="A194" s="5"/>
      <c r="B194" s="19" t="s">
        <v>83</v>
      </c>
      <c r="C194" s="22" t="s">
        <v>69</v>
      </c>
      <c r="D194" s="7"/>
      <c r="E194" s="7"/>
      <c r="F194" s="7"/>
      <c r="G194" s="7"/>
      <c r="H194" s="7"/>
    </row>
    <row r="195" spans="1:8" ht="13.2" outlineLevel="1" x14ac:dyDescent="0.2">
      <c r="A195" s="5" t="s">
        <v>58</v>
      </c>
      <c r="B195" s="15"/>
      <c r="C195" s="6" t="s">
        <v>24</v>
      </c>
      <c r="D195" s="11"/>
      <c r="E195" s="10"/>
      <c r="F195" s="10"/>
      <c r="G195" s="10"/>
      <c r="H195" s="10"/>
    </row>
    <row r="196" spans="1:8" ht="13.2" outlineLevel="1" x14ac:dyDescent="0.2">
      <c r="A196" s="5" t="s">
        <v>58</v>
      </c>
      <c r="B196" s="15"/>
      <c r="C196" s="6" t="s">
        <v>25</v>
      </c>
      <c r="D196" s="11"/>
      <c r="E196" s="10"/>
      <c r="F196" s="10"/>
      <c r="G196" s="10"/>
      <c r="H196" s="10"/>
    </row>
    <row r="197" spans="1:8" outlineLevel="1" x14ac:dyDescent="0.2">
      <c r="A197" s="5"/>
      <c r="B197" s="3" t="s">
        <v>154</v>
      </c>
      <c r="C197" s="39" t="s">
        <v>157</v>
      </c>
      <c r="D197" s="11"/>
      <c r="E197" s="10"/>
      <c r="F197" s="10"/>
      <c r="G197" s="10"/>
      <c r="H197" s="10"/>
    </row>
    <row r="198" spans="1:8" outlineLevel="1" x14ac:dyDescent="0.2">
      <c r="A198" s="5"/>
      <c r="B198" s="15"/>
      <c r="C198" s="6" t="s">
        <v>161</v>
      </c>
      <c r="D198" s="11"/>
      <c r="E198" s="10"/>
      <c r="F198" s="10"/>
      <c r="G198" s="10"/>
      <c r="H198" s="10"/>
    </row>
    <row r="199" spans="1:8" outlineLevel="1" x14ac:dyDescent="0.2">
      <c r="A199" s="5"/>
      <c r="B199" s="15"/>
      <c r="C199" s="6" t="s">
        <v>155</v>
      </c>
      <c r="D199" s="11"/>
      <c r="E199" s="10"/>
      <c r="F199" s="10"/>
      <c r="G199" s="10"/>
      <c r="H199" s="10"/>
    </row>
    <row r="200" spans="1:8" outlineLevel="1" x14ac:dyDescent="0.2">
      <c r="A200" s="5"/>
      <c r="B200" s="15"/>
      <c r="C200" s="6" t="s">
        <v>163</v>
      </c>
      <c r="D200" s="11"/>
      <c r="E200" s="10"/>
      <c r="F200" s="10"/>
      <c r="G200" s="10"/>
      <c r="H200" s="10"/>
    </row>
    <row r="201" spans="1:8" outlineLevel="1" x14ac:dyDescent="0.2">
      <c r="A201" s="5"/>
      <c r="B201" s="15"/>
      <c r="C201" s="6" t="s">
        <v>162</v>
      </c>
      <c r="D201" s="11"/>
      <c r="E201" s="10"/>
      <c r="F201" s="10"/>
      <c r="G201" s="10"/>
      <c r="H201" s="10"/>
    </row>
    <row r="202" spans="1:8" outlineLevel="1" x14ac:dyDescent="0.2">
      <c r="A202" s="5"/>
      <c r="B202" s="15"/>
      <c r="C202" s="6" t="s">
        <v>164</v>
      </c>
      <c r="D202" s="11"/>
      <c r="E202" s="10"/>
      <c r="F202" s="10"/>
      <c r="G202" s="10"/>
      <c r="H202" s="10"/>
    </row>
    <row r="203" spans="1:8" outlineLevel="1" x14ac:dyDescent="0.2">
      <c r="A203" s="5"/>
      <c r="B203" s="15"/>
      <c r="C203" s="6" t="s">
        <v>165</v>
      </c>
      <c r="D203" s="11"/>
      <c r="E203" s="10"/>
      <c r="F203" s="10"/>
      <c r="G203" s="10"/>
      <c r="H203" s="10"/>
    </row>
    <row r="204" spans="1:8" outlineLevel="1" x14ac:dyDescent="0.2">
      <c r="A204" s="5"/>
      <c r="B204" s="15"/>
      <c r="C204" s="6" t="s">
        <v>166</v>
      </c>
      <c r="D204" s="11"/>
      <c r="E204" s="10"/>
      <c r="F204" s="10"/>
      <c r="G204" s="10"/>
      <c r="H204" s="10"/>
    </row>
    <row r="205" spans="1:8" outlineLevel="1" x14ac:dyDescent="0.2">
      <c r="A205" s="5"/>
      <c r="B205" s="15"/>
      <c r="C205" s="6" t="s">
        <v>167</v>
      </c>
      <c r="D205" s="11"/>
      <c r="E205" s="10"/>
      <c r="F205" s="10"/>
      <c r="G205" s="10"/>
      <c r="H205" s="10"/>
    </row>
    <row r="206" spans="1:8" outlineLevel="1" x14ac:dyDescent="0.2">
      <c r="A206" s="5"/>
      <c r="B206" s="15"/>
      <c r="C206" s="6" t="s">
        <v>168</v>
      </c>
      <c r="D206" s="11"/>
      <c r="E206" s="10"/>
      <c r="F206" s="10"/>
      <c r="G206" s="10"/>
      <c r="H206" s="10"/>
    </row>
    <row r="207" spans="1:8" outlineLevel="1" x14ac:dyDescent="0.2">
      <c r="A207" s="5"/>
      <c r="B207" s="15"/>
      <c r="C207" s="6" t="s">
        <v>156</v>
      </c>
      <c r="D207" s="11"/>
      <c r="E207" s="10"/>
      <c r="F207" s="10"/>
      <c r="G207" s="10"/>
      <c r="H207" s="10"/>
    </row>
    <row r="208" spans="1:8" ht="13.2" outlineLevel="1" x14ac:dyDescent="0.2">
      <c r="A208" s="5" t="s">
        <v>58</v>
      </c>
      <c r="B208" s="15"/>
      <c r="C208" s="8" t="s">
        <v>7</v>
      </c>
      <c r="D208" s="11"/>
      <c r="E208" s="10"/>
      <c r="F208" s="10"/>
      <c r="G208" s="10"/>
      <c r="H208" s="10"/>
    </row>
    <row r="209" spans="1:8" outlineLevel="1" x14ac:dyDescent="0.2">
      <c r="A209" s="5"/>
      <c r="B209" s="15" t="s">
        <v>181</v>
      </c>
      <c r="C209" s="6" t="s">
        <v>178</v>
      </c>
      <c r="D209" s="11"/>
      <c r="E209" s="10"/>
      <c r="F209" s="10"/>
      <c r="G209" s="10"/>
      <c r="H209" s="10"/>
    </row>
    <row r="210" spans="1:8" outlineLevel="1" x14ac:dyDescent="0.2">
      <c r="A210" s="5"/>
      <c r="B210" s="15"/>
      <c r="C210" s="6" t="s">
        <v>179</v>
      </c>
      <c r="D210" s="11"/>
      <c r="E210" s="10"/>
      <c r="F210" s="10"/>
      <c r="G210" s="10"/>
      <c r="H210" s="10"/>
    </row>
    <row r="211" spans="1:8" outlineLevel="1" x14ac:dyDescent="0.2">
      <c r="A211" s="5"/>
      <c r="B211" s="15"/>
      <c r="C211" s="6" t="s">
        <v>180</v>
      </c>
      <c r="D211" s="11"/>
      <c r="E211" s="10"/>
      <c r="F211" s="10"/>
      <c r="G211" s="10"/>
      <c r="H211" s="10"/>
    </row>
    <row r="212" spans="1:8" outlineLevel="1" x14ac:dyDescent="0.2">
      <c r="A212" s="5"/>
      <c r="B212" s="15"/>
      <c r="C212" s="8" t="s">
        <v>7</v>
      </c>
      <c r="D212" s="11"/>
      <c r="E212" s="10"/>
      <c r="F212" s="10"/>
      <c r="G212" s="10"/>
      <c r="H212" s="10"/>
    </row>
    <row r="213" spans="1:8" ht="24" x14ac:dyDescent="0.2">
      <c r="B213" s="14" t="s">
        <v>92</v>
      </c>
      <c r="C213" s="23" t="s">
        <v>93</v>
      </c>
      <c r="D213" s="25"/>
      <c r="E213" s="24"/>
      <c r="F213" s="24"/>
      <c r="G213" s="24"/>
      <c r="H213" s="24"/>
    </row>
    <row r="214" spans="1:8" s="13" customFormat="1" ht="12" x14ac:dyDescent="0.2">
      <c r="A214" s="12"/>
      <c r="B214" s="19" t="s">
        <v>94</v>
      </c>
      <c r="C214" s="20" t="s">
        <v>95</v>
      </c>
      <c r="D214" s="11"/>
      <c r="E214" s="10"/>
      <c r="F214" s="10"/>
      <c r="G214" s="10"/>
      <c r="H214" s="10"/>
    </row>
    <row r="215" spans="1:8" s="13" customFormat="1" ht="12" x14ac:dyDescent="0.2">
      <c r="A215" s="12"/>
      <c r="B215" s="19"/>
      <c r="C215" s="20"/>
      <c r="D215" s="11">
        <v>2019</v>
      </c>
      <c r="E215" s="55">
        <v>0.4</v>
      </c>
      <c r="F215" s="46" t="s">
        <v>101</v>
      </c>
      <c r="G215" s="46">
        <f t="shared" ref="G215:H215" si="8">SUM(G232,G259,G262)</f>
        <v>18</v>
      </c>
      <c r="H215" s="43">
        <f t="shared" si="8"/>
        <v>10.725000000000001</v>
      </c>
    </row>
    <row r="216" spans="1:8" s="13" customFormat="1" ht="12" x14ac:dyDescent="0.2">
      <c r="A216" s="12"/>
      <c r="B216" s="19"/>
      <c r="C216" s="20"/>
      <c r="D216" s="11">
        <v>2020</v>
      </c>
      <c r="E216" s="55">
        <v>0.4</v>
      </c>
      <c r="F216" s="44">
        <f>SUM(F267,F274,F275,F276,F281,F292,F294,F300,F303,F309,F310)</f>
        <v>11</v>
      </c>
      <c r="G216" s="43">
        <f>SUM(G267,G274,G275,G276,G281,G292,G294,G300,G303,G309,G310)</f>
        <v>52.021999999999998</v>
      </c>
      <c r="H216" s="43">
        <f>SUM(H267,H274,H275,H276,H281,H292,H294,H300,H303,H309,H310)</f>
        <v>51.961000000000006</v>
      </c>
    </row>
    <row r="217" spans="1:8" s="13" customFormat="1" ht="12" x14ac:dyDescent="0.2">
      <c r="A217" s="12"/>
      <c r="B217" s="19"/>
      <c r="C217" s="20"/>
      <c r="D217" s="64">
        <v>2021</v>
      </c>
      <c r="E217" s="55">
        <v>0.4</v>
      </c>
      <c r="F217" s="44">
        <f>SUM(F316,F323,F325,F335,F347,F356,F363,F364)</f>
        <v>8</v>
      </c>
      <c r="G217" s="44">
        <f t="shared" ref="G217:H217" si="9">SUM(G316,G323,G325,G335,G347,G356,G363,G364)</f>
        <v>41.5</v>
      </c>
      <c r="H217" s="43">
        <f t="shared" si="9"/>
        <v>56.414999999999992</v>
      </c>
    </row>
    <row r="218" spans="1:8" s="13" customFormat="1" x14ac:dyDescent="0.2">
      <c r="A218" s="12"/>
      <c r="B218" s="15"/>
      <c r="C218" s="6" t="s">
        <v>96</v>
      </c>
      <c r="D218" s="11"/>
      <c r="E218" s="10"/>
      <c r="F218" s="10"/>
      <c r="G218" s="10"/>
      <c r="H218" s="10"/>
    </row>
    <row r="219" spans="1:8" s="13" customFormat="1" x14ac:dyDescent="0.2">
      <c r="A219" s="12"/>
      <c r="B219" s="15"/>
      <c r="C219" s="6"/>
      <c r="D219" s="11">
        <v>2019</v>
      </c>
      <c r="E219" s="55">
        <v>0.4</v>
      </c>
      <c r="F219" s="46">
        <f>SUM(F233:F237,F238,F239,F240,F241,F242,F243,F244,F245,F246,F247,F248,F249,F250,F251,F252,F253,F254,F255,F256,F257,F258,F260,F261)</f>
        <v>28</v>
      </c>
      <c r="G219" s="46">
        <f t="shared" ref="G219:H219" si="10">SUM(G233:G237,G238,G239,G240,G241,G242,G243,G244,G245,G246,G247,G248,G249,G250,G251,G252,G253,G254,G255,G256,G257,G258,G260,G261)</f>
        <v>1117</v>
      </c>
      <c r="H219" s="43">
        <f t="shared" si="10"/>
        <v>278.21699999999987</v>
      </c>
    </row>
    <row r="220" spans="1:8" s="13" customFormat="1" x14ac:dyDescent="0.2">
      <c r="A220" s="12"/>
      <c r="B220" s="15"/>
      <c r="C220" s="6"/>
      <c r="D220" s="11">
        <v>2020</v>
      </c>
      <c r="E220" s="55">
        <v>0.4</v>
      </c>
      <c r="F220" s="46">
        <f>SUM(F264:F266,F268:F273,F277:F280,F282:F291,F293,F295,F296:F299,F301:F302,F304:F306,F307,F308,F311:F312)</f>
        <v>38</v>
      </c>
      <c r="G220" s="46">
        <f t="shared" ref="G220:H220" si="11">SUM(G264:G266,G268:G273,G277:G280,G282:G291,G293,G295,G296:G299,G301:G302,G304:G306,G307,G308,G311:G312)</f>
        <v>653</v>
      </c>
      <c r="H220" s="43">
        <f t="shared" si="11"/>
        <v>269.97800000000001</v>
      </c>
    </row>
    <row r="221" spans="1:8" s="13" customFormat="1" x14ac:dyDescent="0.2">
      <c r="A221" s="12"/>
      <c r="B221" s="15"/>
      <c r="C221" s="6"/>
      <c r="D221" s="64">
        <v>2021</v>
      </c>
      <c r="E221" s="55">
        <v>0.4</v>
      </c>
      <c r="F221" s="46">
        <f>SUM(F314:F315,F317:F322,F324,F326:F334,F336:F346,F348:F355,F357:F362,F365:F369)</f>
        <v>48</v>
      </c>
      <c r="G221" s="46">
        <f t="shared" ref="G221:H221" si="12">SUM(G314:G315,G317:G322,G324,G326:G334,G336:G346,G348:G355,G357:G362,G365:G369)</f>
        <v>1194</v>
      </c>
      <c r="H221" s="43">
        <f t="shared" si="12"/>
        <v>503.86100000000005</v>
      </c>
    </row>
    <row r="222" spans="1:8" s="13" customFormat="1" x14ac:dyDescent="0.2">
      <c r="A222" s="12"/>
      <c r="B222" s="15"/>
      <c r="C222" s="6"/>
      <c r="D222" s="64"/>
      <c r="E222" s="55"/>
      <c r="F222" s="46"/>
      <c r="G222" s="46"/>
      <c r="H222" s="43"/>
    </row>
    <row r="223" spans="1:8" ht="12" x14ac:dyDescent="0.2">
      <c r="B223" s="19" t="s">
        <v>97</v>
      </c>
      <c r="C223" s="20" t="s">
        <v>98</v>
      </c>
      <c r="D223" s="11"/>
      <c r="E223" s="10"/>
      <c r="F223" s="10"/>
      <c r="G223" s="10"/>
      <c r="H223" s="10"/>
    </row>
    <row r="224" spans="1:8" ht="12" x14ac:dyDescent="0.2">
      <c r="B224" s="19"/>
      <c r="C224" s="20"/>
      <c r="D224" s="64">
        <v>2019</v>
      </c>
      <c r="E224" s="55">
        <v>0.4</v>
      </c>
      <c r="F224" s="46">
        <f>SUM(F232:F237,F240:F262)</f>
        <v>29</v>
      </c>
      <c r="G224" s="46">
        <f t="shared" ref="G224:H224" si="13">SUM(G232:G237,G240:G262)</f>
        <v>525</v>
      </c>
      <c r="H224" s="43">
        <f t="shared" si="13"/>
        <v>276.79199999999986</v>
      </c>
    </row>
    <row r="225" spans="2:8" ht="12" x14ac:dyDescent="0.2">
      <c r="B225" s="19"/>
      <c r="C225" s="20"/>
      <c r="D225" s="64">
        <v>2020</v>
      </c>
      <c r="E225" s="55">
        <v>0.4</v>
      </c>
      <c r="F225" s="46">
        <f>SUM(F264:F290,F292:F312)</f>
        <v>48</v>
      </c>
      <c r="G225" s="46">
        <f t="shared" ref="G225:H225" si="14">SUM(G264:G290,G292:G312)</f>
        <v>625.02199999999993</v>
      </c>
      <c r="H225" s="43">
        <f t="shared" si="14"/>
        <v>316.62</v>
      </c>
    </row>
    <row r="226" spans="2:8" ht="12" x14ac:dyDescent="0.2">
      <c r="B226" s="19"/>
      <c r="C226" s="20"/>
      <c r="D226" s="64">
        <v>2021</v>
      </c>
      <c r="E226" s="55">
        <v>0.4</v>
      </c>
      <c r="F226" s="46">
        <f>SUM(F314:F335,F337:F349,F351:F356,F358:F369)</f>
        <v>53</v>
      </c>
      <c r="G226" s="44">
        <f t="shared" ref="G226:H226" si="15">SUM(G314:G335,G337:G349,G351:G356,G358:G369)</f>
        <v>835.5</v>
      </c>
      <c r="H226" s="43">
        <f t="shared" si="15"/>
        <v>525.92600000000004</v>
      </c>
    </row>
    <row r="227" spans="2:8" x14ac:dyDescent="0.2">
      <c r="B227" s="15"/>
      <c r="C227" s="6" t="s">
        <v>99</v>
      </c>
      <c r="D227" s="11"/>
      <c r="E227" s="10"/>
      <c r="F227" s="10"/>
      <c r="G227" s="10"/>
      <c r="H227" s="10"/>
    </row>
    <row r="228" spans="2:8" x14ac:dyDescent="0.2">
      <c r="B228" s="15"/>
      <c r="C228" s="6"/>
      <c r="D228" s="64">
        <v>2019</v>
      </c>
      <c r="E228" s="55">
        <v>0.4</v>
      </c>
      <c r="F228" s="46" t="s">
        <v>101</v>
      </c>
      <c r="G228" s="46">
        <f t="shared" ref="G228:H228" si="16">SUM(G238:G239)</f>
        <v>610</v>
      </c>
      <c r="H228" s="43">
        <f t="shared" si="16"/>
        <v>12.15</v>
      </c>
    </row>
    <row r="229" spans="2:8" x14ac:dyDescent="0.2">
      <c r="B229" s="15"/>
      <c r="C229" s="6"/>
      <c r="D229" s="64">
        <v>2021</v>
      </c>
      <c r="E229" s="55">
        <v>0.4</v>
      </c>
      <c r="F229" s="46">
        <f>SUM(F336,F350,F357)</f>
        <v>3</v>
      </c>
      <c r="G229" s="44">
        <f t="shared" ref="G229:H229" si="17">SUM(G336,G350,G357)</f>
        <v>400</v>
      </c>
      <c r="H229" s="43">
        <f t="shared" si="17"/>
        <v>34.35</v>
      </c>
    </row>
    <row r="230" spans="2:8" x14ac:dyDescent="0.2">
      <c r="B230" s="15"/>
      <c r="C230" s="6" t="s">
        <v>100</v>
      </c>
      <c r="D230" s="11"/>
      <c r="E230" s="26"/>
      <c r="F230" s="26"/>
      <c r="G230" s="26"/>
      <c r="H230" s="27"/>
    </row>
    <row r="231" spans="2:8" ht="12" x14ac:dyDescent="0.2">
      <c r="B231" s="50" t="s">
        <v>6</v>
      </c>
      <c r="C231" s="51" t="s">
        <v>7</v>
      </c>
      <c r="D231" s="53"/>
      <c r="E231" s="52"/>
      <c r="F231" s="52"/>
      <c r="G231" s="54"/>
      <c r="H231" s="54"/>
    </row>
    <row r="232" spans="2:8" ht="12" x14ac:dyDescent="0.2">
      <c r="B232" s="16"/>
      <c r="C232" s="49" t="s">
        <v>206</v>
      </c>
      <c r="D232" s="11">
        <v>2019</v>
      </c>
      <c r="E232" s="55">
        <v>0.4</v>
      </c>
      <c r="F232" s="55">
        <v>1</v>
      </c>
      <c r="G232" s="55">
        <v>6</v>
      </c>
      <c r="H232" s="55">
        <v>3.5750000000000002</v>
      </c>
    </row>
    <row r="233" spans="2:8" ht="12" x14ac:dyDescent="0.2">
      <c r="B233" s="16"/>
      <c r="C233" s="49" t="s">
        <v>205</v>
      </c>
      <c r="D233" s="11">
        <v>2019</v>
      </c>
      <c r="E233" s="55">
        <v>0.4</v>
      </c>
      <c r="F233" s="55">
        <v>1</v>
      </c>
      <c r="G233" s="55">
        <v>15</v>
      </c>
      <c r="H233" s="55">
        <v>6.0750000000000002</v>
      </c>
    </row>
    <row r="234" spans="2:8" ht="12" x14ac:dyDescent="0.2">
      <c r="B234" s="16"/>
      <c r="C234" s="49" t="s">
        <v>207</v>
      </c>
      <c r="D234" s="11">
        <v>2019</v>
      </c>
      <c r="E234" s="55">
        <v>0.4</v>
      </c>
      <c r="F234" s="55">
        <v>1</v>
      </c>
      <c r="G234" s="55">
        <v>15</v>
      </c>
      <c r="H234" s="55">
        <v>6.0750000000000002</v>
      </c>
    </row>
    <row r="235" spans="2:8" ht="12" x14ac:dyDescent="0.2">
      <c r="B235" s="16"/>
      <c r="C235" s="49" t="s">
        <v>208</v>
      </c>
      <c r="D235" s="11">
        <v>2019</v>
      </c>
      <c r="E235" s="55">
        <v>0.4</v>
      </c>
      <c r="F235" s="55">
        <v>1</v>
      </c>
      <c r="G235" s="55">
        <v>15</v>
      </c>
      <c r="H235" s="55">
        <v>6.0750000000000002</v>
      </c>
    </row>
    <row r="236" spans="2:8" ht="12" x14ac:dyDescent="0.2">
      <c r="B236" s="16"/>
      <c r="C236" s="49" t="s">
        <v>209</v>
      </c>
      <c r="D236" s="11">
        <v>2019</v>
      </c>
      <c r="E236" s="55">
        <v>0.4</v>
      </c>
      <c r="F236" s="55">
        <v>1</v>
      </c>
      <c r="G236" s="55">
        <v>15</v>
      </c>
      <c r="H236" s="55">
        <v>6.0750000000000002</v>
      </c>
    </row>
    <row r="237" spans="2:8" ht="12" x14ac:dyDescent="0.2">
      <c r="B237" s="16"/>
      <c r="C237" s="49" t="s">
        <v>210</v>
      </c>
      <c r="D237" s="11">
        <v>2019</v>
      </c>
      <c r="E237" s="55">
        <v>0.4</v>
      </c>
      <c r="F237" s="55">
        <v>1</v>
      </c>
      <c r="G237" s="55">
        <v>15</v>
      </c>
      <c r="H237" s="55">
        <v>6.0750000000000002</v>
      </c>
    </row>
    <row r="238" spans="2:8" ht="12" x14ac:dyDescent="0.2">
      <c r="B238" s="16"/>
      <c r="C238" s="49" t="s">
        <v>211</v>
      </c>
      <c r="D238" s="11">
        <v>2019</v>
      </c>
      <c r="E238" s="55">
        <v>0.4</v>
      </c>
      <c r="F238" s="55">
        <v>1</v>
      </c>
      <c r="G238" s="55">
        <v>70</v>
      </c>
      <c r="H238" s="55">
        <v>6.0750000000000002</v>
      </c>
    </row>
    <row r="239" spans="2:8" ht="12" x14ac:dyDescent="0.2">
      <c r="B239" s="16"/>
      <c r="C239" s="49" t="s">
        <v>212</v>
      </c>
      <c r="D239" s="11">
        <v>2019</v>
      </c>
      <c r="E239" s="55">
        <v>0.4</v>
      </c>
      <c r="F239" s="55">
        <v>1</v>
      </c>
      <c r="G239" s="55">
        <v>540</v>
      </c>
      <c r="H239" s="55">
        <v>6.0750000000000002</v>
      </c>
    </row>
    <row r="240" spans="2:8" x14ac:dyDescent="0.2">
      <c r="B240" s="56"/>
      <c r="C240" s="49" t="s">
        <v>213</v>
      </c>
      <c r="D240" s="11">
        <v>2019</v>
      </c>
      <c r="E240" s="55">
        <v>0.4</v>
      </c>
      <c r="F240" s="55">
        <v>1</v>
      </c>
      <c r="G240" s="55">
        <v>45</v>
      </c>
      <c r="H240" s="55">
        <v>6.0750000000000002</v>
      </c>
    </row>
    <row r="241" spans="2:8" x14ac:dyDescent="0.2">
      <c r="B241" s="57"/>
      <c r="C241" s="49" t="s">
        <v>214</v>
      </c>
      <c r="D241" s="11">
        <v>2019</v>
      </c>
      <c r="E241" s="55">
        <v>0.4</v>
      </c>
      <c r="F241" s="55">
        <v>1</v>
      </c>
      <c r="G241" s="55">
        <v>15</v>
      </c>
      <c r="H241" s="55">
        <v>6.0750000000000002</v>
      </c>
    </row>
    <row r="242" spans="2:8" x14ac:dyDescent="0.2">
      <c r="B242" s="56"/>
      <c r="C242" s="49" t="s">
        <v>215</v>
      </c>
      <c r="D242" s="11">
        <v>2019</v>
      </c>
      <c r="E242" s="55">
        <v>0.4</v>
      </c>
      <c r="F242" s="55">
        <v>1</v>
      </c>
      <c r="G242" s="55">
        <v>15</v>
      </c>
      <c r="H242" s="55">
        <v>6.0750000000000002</v>
      </c>
    </row>
    <row r="243" spans="2:8" x14ac:dyDescent="0.2">
      <c r="B243" s="56"/>
      <c r="C243" s="49" t="s">
        <v>216</v>
      </c>
      <c r="D243" s="11">
        <v>2019</v>
      </c>
      <c r="E243" s="55">
        <v>0.4</v>
      </c>
      <c r="F243" s="55">
        <v>1</v>
      </c>
      <c r="G243" s="55">
        <v>30</v>
      </c>
      <c r="H243" s="55">
        <v>6.0750000000000002</v>
      </c>
    </row>
    <row r="244" spans="2:8" x14ac:dyDescent="0.2">
      <c r="B244" s="57"/>
      <c r="C244" s="49" t="s">
        <v>217</v>
      </c>
      <c r="D244" s="11">
        <v>2019</v>
      </c>
      <c r="E244" s="55">
        <v>0.4</v>
      </c>
      <c r="F244" s="55">
        <v>1</v>
      </c>
      <c r="G244" s="55">
        <v>15</v>
      </c>
      <c r="H244" s="55">
        <v>6.0750000000000002</v>
      </c>
    </row>
    <row r="245" spans="2:8" x14ac:dyDescent="0.2">
      <c r="B245" s="57"/>
      <c r="C245" s="49" t="s">
        <v>218</v>
      </c>
      <c r="D245" s="11">
        <v>2019</v>
      </c>
      <c r="E245" s="55">
        <v>0.4</v>
      </c>
      <c r="F245" s="55">
        <v>1</v>
      </c>
      <c r="G245" s="55">
        <v>40</v>
      </c>
      <c r="H245" s="55">
        <v>45.384</v>
      </c>
    </row>
    <row r="246" spans="2:8" x14ac:dyDescent="0.2">
      <c r="B246" s="57"/>
      <c r="C246" s="49" t="s">
        <v>219</v>
      </c>
      <c r="D246" s="11">
        <v>2019</v>
      </c>
      <c r="E246" s="55">
        <v>0.4</v>
      </c>
      <c r="F246" s="55">
        <v>1</v>
      </c>
      <c r="G246" s="55">
        <v>15</v>
      </c>
      <c r="H246" s="55">
        <v>6.0750000000000002</v>
      </c>
    </row>
    <row r="247" spans="2:8" x14ac:dyDescent="0.2">
      <c r="B247" s="57"/>
      <c r="C247" s="49" t="s">
        <v>220</v>
      </c>
      <c r="D247" s="11">
        <v>2019</v>
      </c>
      <c r="E247" s="55">
        <v>0.4</v>
      </c>
      <c r="F247" s="55">
        <v>1</v>
      </c>
      <c r="G247" s="55">
        <v>15</v>
      </c>
      <c r="H247" s="55">
        <v>6.0750000000000002</v>
      </c>
    </row>
    <row r="248" spans="2:8" x14ac:dyDescent="0.2">
      <c r="B248" s="57"/>
      <c r="C248" s="49" t="s">
        <v>221</v>
      </c>
      <c r="D248" s="11">
        <v>2019</v>
      </c>
      <c r="E248" s="55">
        <v>0.4</v>
      </c>
      <c r="F248" s="55">
        <v>1</v>
      </c>
      <c r="G248" s="55">
        <v>15</v>
      </c>
      <c r="H248" s="55">
        <v>6.0750000000000002</v>
      </c>
    </row>
    <row r="249" spans="2:8" x14ac:dyDescent="0.2">
      <c r="B249" s="57"/>
      <c r="C249" s="49" t="s">
        <v>222</v>
      </c>
      <c r="D249" s="11">
        <v>2019</v>
      </c>
      <c r="E249" s="55">
        <v>0.4</v>
      </c>
      <c r="F249" s="55">
        <v>1</v>
      </c>
      <c r="G249" s="55">
        <v>15</v>
      </c>
      <c r="H249" s="55">
        <v>6.0750000000000002</v>
      </c>
    </row>
    <row r="250" spans="2:8" x14ac:dyDescent="0.2">
      <c r="B250" s="57"/>
      <c r="C250" s="49" t="s">
        <v>223</v>
      </c>
      <c r="D250" s="11">
        <v>2019</v>
      </c>
      <c r="E250" s="55">
        <v>0.4</v>
      </c>
      <c r="F250" s="55">
        <v>1</v>
      </c>
      <c r="G250" s="55">
        <v>15</v>
      </c>
      <c r="H250" s="55">
        <v>6.0750000000000002</v>
      </c>
    </row>
    <row r="251" spans="2:8" x14ac:dyDescent="0.2">
      <c r="B251" s="57"/>
      <c r="C251" s="49" t="s">
        <v>224</v>
      </c>
      <c r="D251" s="11">
        <v>2019</v>
      </c>
      <c r="E251" s="55">
        <v>0.4</v>
      </c>
      <c r="F251" s="55">
        <v>1</v>
      </c>
      <c r="G251" s="55">
        <v>40</v>
      </c>
      <c r="H251" s="55">
        <v>6.0750000000000002</v>
      </c>
    </row>
    <row r="252" spans="2:8" x14ac:dyDescent="0.2">
      <c r="B252" s="57"/>
      <c r="C252" s="49" t="s">
        <v>225</v>
      </c>
      <c r="D252" s="11">
        <v>2019</v>
      </c>
      <c r="E252" s="55">
        <v>0.4</v>
      </c>
      <c r="F252" s="55">
        <v>1</v>
      </c>
      <c r="G252" s="55">
        <v>22</v>
      </c>
      <c r="H252" s="55">
        <v>6.0750000000000002</v>
      </c>
    </row>
    <row r="253" spans="2:8" x14ac:dyDescent="0.2">
      <c r="B253" s="57"/>
      <c r="C253" s="49" t="s">
        <v>226</v>
      </c>
      <c r="D253" s="11">
        <v>2019</v>
      </c>
      <c r="E253" s="55">
        <v>0.4</v>
      </c>
      <c r="F253" s="55">
        <v>1</v>
      </c>
      <c r="G253" s="55">
        <v>15</v>
      </c>
      <c r="H253" s="55">
        <v>6.0750000000000002</v>
      </c>
    </row>
    <row r="254" spans="2:8" x14ac:dyDescent="0.2">
      <c r="B254" s="57"/>
      <c r="C254" s="49" t="s">
        <v>227</v>
      </c>
      <c r="D254" s="11">
        <v>2019</v>
      </c>
      <c r="E254" s="55">
        <v>0.4</v>
      </c>
      <c r="F254" s="55">
        <v>1</v>
      </c>
      <c r="G254" s="55">
        <v>10</v>
      </c>
      <c r="H254" s="55">
        <v>6.0750000000000002</v>
      </c>
    </row>
    <row r="255" spans="2:8" x14ac:dyDescent="0.2">
      <c r="B255" s="57"/>
      <c r="C255" s="49" t="s">
        <v>228</v>
      </c>
      <c r="D255" s="11">
        <v>2019</v>
      </c>
      <c r="E255" s="55">
        <v>0.4</v>
      </c>
      <c r="F255" s="55">
        <v>1</v>
      </c>
      <c r="G255" s="55">
        <v>15</v>
      </c>
      <c r="H255" s="55">
        <v>6.0750000000000002</v>
      </c>
    </row>
    <row r="256" spans="2:8" x14ac:dyDescent="0.2">
      <c r="B256" s="57"/>
      <c r="C256" s="49" t="s">
        <v>229</v>
      </c>
      <c r="D256" s="11">
        <v>2019</v>
      </c>
      <c r="E256" s="55">
        <v>0.4</v>
      </c>
      <c r="F256" s="55">
        <v>1</v>
      </c>
      <c r="G256" s="55">
        <v>30</v>
      </c>
      <c r="H256" s="55">
        <v>74.882999999999996</v>
      </c>
    </row>
    <row r="257" spans="2:8" x14ac:dyDescent="0.2">
      <c r="B257" s="57"/>
      <c r="C257" s="49" t="s">
        <v>230</v>
      </c>
      <c r="D257" s="11">
        <v>2019</v>
      </c>
      <c r="E257" s="55">
        <v>0.4</v>
      </c>
      <c r="F257" s="55">
        <v>1</v>
      </c>
      <c r="G257" s="55">
        <v>15</v>
      </c>
      <c r="H257" s="55">
        <v>6.0750000000000002</v>
      </c>
    </row>
    <row r="258" spans="2:8" x14ac:dyDescent="0.2">
      <c r="B258" s="57"/>
      <c r="C258" s="49" t="s">
        <v>231</v>
      </c>
      <c r="D258" s="11">
        <v>2019</v>
      </c>
      <c r="E258" s="55">
        <v>0.4</v>
      </c>
      <c r="F258" s="55">
        <v>1</v>
      </c>
      <c r="G258" s="55">
        <v>10</v>
      </c>
      <c r="H258" s="55">
        <v>6.0750000000000002</v>
      </c>
    </row>
    <row r="259" spans="2:8" x14ac:dyDescent="0.2">
      <c r="B259" s="57"/>
      <c r="C259" s="49" t="s">
        <v>232</v>
      </c>
      <c r="D259" s="11">
        <v>2019</v>
      </c>
      <c r="E259" s="55">
        <v>0.4</v>
      </c>
      <c r="F259" s="55">
        <v>1</v>
      </c>
      <c r="G259" s="55">
        <v>6</v>
      </c>
      <c r="H259" s="55">
        <v>3.5750000000000002</v>
      </c>
    </row>
    <row r="260" spans="2:8" x14ac:dyDescent="0.2">
      <c r="B260" s="57"/>
      <c r="C260" s="49" t="s">
        <v>233</v>
      </c>
      <c r="D260" s="11">
        <v>2019</v>
      </c>
      <c r="E260" s="55">
        <v>0.4</v>
      </c>
      <c r="F260" s="55">
        <v>1</v>
      </c>
      <c r="G260" s="55">
        <v>15</v>
      </c>
      <c r="H260" s="55">
        <v>6.0750000000000002</v>
      </c>
    </row>
    <row r="261" spans="2:8" x14ac:dyDescent="0.2">
      <c r="B261" s="57"/>
      <c r="C261" s="49" t="s">
        <v>234</v>
      </c>
      <c r="D261" s="11">
        <v>2019</v>
      </c>
      <c r="E261" s="55">
        <v>0.4</v>
      </c>
      <c r="F261" s="55">
        <v>1</v>
      </c>
      <c r="G261" s="55">
        <v>25</v>
      </c>
      <c r="H261" s="55">
        <v>6.0750000000000002</v>
      </c>
    </row>
    <row r="262" spans="2:8" x14ac:dyDescent="0.2">
      <c r="B262" s="57"/>
      <c r="C262" s="49" t="s">
        <v>235</v>
      </c>
      <c r="D262" s="11">
        <v>2019</v>
      </c>
      <c r="E262" s="55">
        <v>0.4</v>
      </c>
      <c r="F262" s="55">
        <v>1</v>
      </c>
      <c r="G262" s="55">
        <v>6</v>
      </c>
      <c r="H262" s="55">
        <v>3.5750000000000002</v>
      </c>
    </row>
    <row r="263" spans="2:8" x14ac:dyDescent="0.2">
      <c r="B263" s="57"/>
      <c r="C263" s="49"/>
      <c r="D263" s="11"/>
      <c r="E263" s="55"/>
      <c r="F263" s="55"/>
      <c r="G263" s="55"/>
      <c r="H263" s="55"/>
    </row>
    <row r="264" spans="2:8" x14ac:dyDescent="0.2">
      <c r="B264" s="57"/>
      <c r="C264" s="49" t="s">
        <v>236</v>
      </c>
      <c r="D264" s="11">
        <v>2020</v>
      </c>
      <c r="E264" s="55">
        <v>0.4</v>
      </c>
      <c r="F264" s="55">
        <v>1</v>
      </c>
      <c r="G264" s="55">
        <v>15</v>
      </c>
      <c r="H264" s="55">
        <v>6.1070000000000002</v>
      </c>
    </row>
    <row r="265" spans="2:8" x14ac:dyDescent="0.2">
      <c r="B265" s="57"/>
      <c r="C265" s="49" t="s">
        <v>237</v>
      </c>
      <c r="D265" s="11">
        <v>2020</v>
      </c>
      <c r="E265" s="55">
        <v>0.4</v>
      </c>
      <c r="F265" s="55">
        <v>1</v>
      </c>
      <c r="G265" s="55">
        <v>15</v>
      </c>
      <c r="H265" s="55">
        <v>6.1070000000000002</v>
      </c>
    </row>
    <row r="266" spans="2:8" x14ac:dyDescent="0.2">
      <c r="B266" s="57"/>
      <c r="C266" s="49" t="s">
        <v>238</v>
      </c>
      <c r="D266" s="11">
        <v>2020</v>
      </c>
      <c r="E266" s="55">
        <v>0.4</v>
      </c>
      <c r="F266" s="55">
        <v>1</v>
      </c>
      <c r="G266" s="55">
        <v>15</v>
      </c>
      <c r="H266" s="55">
        <v>6.1070000000000002</v>
      </c>
    </row>
    <row r="267" spans="2:8" x14ac:dyDescent="0.2">
      <c r="B267" s="57"/>
      <c r="C267" s="49" t="s">
        <v>239</v>
      </c>
      <c r="D267" s="11">
        <v>2020</v>
      </c>
      <c r="E267" s="55">
        <v>0.4</v>
      </c>
      <c r="F267" s="55">
        <v>1</v>
      </c>
      <c r="G267" s="55">
        <v>5</v>
      </c>
      <c r="H267" s="55">
        <v>3.5939999999999999</v>
      </c>
    </row>
    <row r="268" spans="2:8" x14ac:dyDescent="0.2">
      <c r="B268" s="57"/>
      <c r="C268" s="49" t="s">
        <v>240</v>
      </c>
      <c r="D268" s="11">
        <v>2020</v>
      </c>
      <c r="E268" s="55">
        <v>0.4</v>
      </c>
      <c r="F268" s="55">
        <v>1</v>
      </c>
      <c r="G268" s="55">
        <v>15</v>
      </c>
      <c r="H268" s="55">
        <v>6.2779999999999996</v>
      </c>
    </row>
    <row r="269" spans="2:8" x14ac:dyDescent="0.2">
      <c r="B269" s="57"/>
      <c r="C269" s="49" t="s">
        <v>170</v>
      </c>
      <c r="D269" s="11">
        <v>2020</v>
      </c>
      <c r="E269" s="55">
        <v>0.4</v>
      </c>
      <c r="F269" s="55">
        <v>1</v>
      </c>
      <c r="G269" s="55">
        <v>20</v>
      </c>
      <c r="H269" s="55">
        <v>6.2779999999999996</v>
      </c>
    </row>
    <row r="270" spans="2:8" x14ac:dyDescent="0.2">
      <c r="B270" s="57"/>
      <c r="C270" s="49" t="s">
        <v>241</v>
      </c>
      <c r="D270" s="11">
        <v>2020</v>
      </c>
      <c r="E270" s="55">
        <v>0.4</v>
      </c>
      <c r="F270" s="55">
        <v>1</v>
      </c>
      <c r="G270" s="55">
        <v>15</v>
      </c>
      <c r="H270" s="55">
        <v>6.2779999999999996</v>
      </c>
    </row>
    <row r="271" spans="2:8" x14ac:dyDescent="0.2">
      <c r="B271" s="57"/>
      <c r="C271" s="49" t="s">
        <v>242</v>
      </c>
      <c r="D271" s="11">
        <v>2020</v>
      </c>
      <c r="E271" s="55">
        <v>0.4</v>
      </c>
      <c r="F271" s="55">
        <v>1</v>
      </c>
      <c r="G271" s="55">
        <v>15</v>
      </c>
      <c r="H271" s="55">
        <v>6.2779999999999996</v>
      </c>
    </row>
    <row r="272" spans="2:8" x14ac:dyDescent="0.2">
      <c r="B272" s="57"/>
      <c r="C272" s="49" t="s">
        <v>243</v>
      </c>
      <c r="D272" s="11">
        <v>2020</v>
      </c>
      <c r="E272" s="55">
        <v>0.4</v>
      </c>
      <c r="F272" s="55">
        <v>1</v>
      </c>
      <c r="G272" s="55">
        <v>15</v>
      </c>
      <c r="H272" s="55">
        <v>6.2779999999999996</v>
      </c>
    </row>
    <row r="273" spans="2:8" x14ac:dyDescent="0.2">
      <c r="B273" s="57"/>
      <c r="C273" s="49" t="s">
        <v>244</v>
      </c>
      <c r="D273" s="11">
        <v>2020</v>
      </c>
      <c r="E273" s="55">
        <v>0.4</v>
      </c>
      <c r="F273" s="55">
        <v>1</v>
      </c>
      <c r="G273" s="55">
        <v>15</v>
      </c>
      <c r="H273" s="55">
        <v>6.2779999999999996</v>
      </c>
    </row>
    <row r="274" spans="2:8" x14ac:dyDescent="0.2">
      <c r="B274" s="57"/>
      <c r="C274" s="49" t="s">
        <v>245</v>
      </c>
      <c r="D274" s="11">
        <v>2020</v>
      </c>
      <c r="E274" s="55">
        <v>0.4</v>
      </c>
      <c r="F274" s="55">
        <v>1</v>
      </c>
      <c r="G274" s="55">
        <v>7</v>
      </c>
      <c r="H274" s="55">
        <v>3.5960000000000001</v>
      </c>
    </row>
    <row r="275" spans="2:8" x14ac:dyDescent="0.2">
      <c r="B275" s="57"/>
      <c r="C275" s="49" t="s">
        <v>246</v>
      </c>
      <c r="D275" s="11">
        <v>2020</v>
      </c>
      <c r="E275" s="55">
        <v>0.4</v>
      </c>
      <c r="F275" s="55">
        <v>1</v>
      </c>
      <c r="G275" s="55">
        <v>1</v>
      </c>
      <c r="H275" s="55">
        <v>3.5960000000000001</v>
      </c>
    </row>
    <row r="276" spans="2:8" x14ac:dyDescent="0.2">
      <c r="B276" s="57"/>
      <c r="C276" s="49" t="s">
        <v>247</v>
      </c>
      <c r="D276" s="11">
        <v>2020</v>
      </c>
      <c r="E276" s="55">
        <v>0.4</v>
      </c>
      <c r="F276" s="55">
        <v>1</v>
      </c>
      <c r="G276" s="55">
        <v>1</v>
      </c>
      <c r="H276" s="55">
        <v>3.5960000000000001</v>
      </c>
    </row>
    <row r="277" spans="2:8" x14ac:dyDescent="0.2">
      <c r="B277" s="57"/>
      <c r="C277" s="49" t="s">
        <v>248</v>
      </c>
      <c r="D277" s="11">
        <v>2020</v>
      </c>
      <c r="E277" s="55">
        <v>0.4</v>
      </c>
      <c r="F277" s="55">
        <v>1</v>
      </c>
      <c r="G277" s="55">
        <v>15</v>
      </c>
      <c r="H277" s="55">
        <v>6.2779999999999996</v>
      </c>
    </row>
    <row r="278" spans="2:8" x14ac:dyDescent="0.2">
      <c r="B278" s="57"/>
      <c r="C278" s="49" t="s">
        <v>249</v>
      </c>
      <c r="D278" s="11">
        <v>2020</v>
      </c>
      <c r="E278" s="55">
        <v>0.4</v>
      </c>
      <c r="F278" s="55">
        <v>1</v>
      </c>
      <c r="G278" s="55">
        <v>15</v>
      </c>
      <c r="H278" s="55">
        <v>6.2779999999999996</v>
      </c>
    </row>
    <row r="279" spans="2:8" x14ac:dyDescent="0.2">
      <c r="B279" s="57"/>
      <c r="C279" s="49" t="s">
        <v>250</v>
      </c>
      <c r="D279" s="11">
        <v>2020</v>
      </c>
      <c r="E279" s="55">
        <v>0.4</v>
      </c>
      <c r="F279" s="55">
        <v>1</v>
      </c>
      <c r="G279" s="55">
        <v>15</v>
      </c>
      <c r="H279" s="55">
        <v>6.2779999999999996</v>
      </c>
    </row>
    <row r="280" spans="2:8" x14ac:dyDescent="0.2">
      <c r="B280" s="57"/>
      <c r="C280" s="49" t="s">
        <v>251</v>
      </c>
      <c r="D280" s="11">
        <v>2020</v>
      </c>
      <c r="E280" s="55">
        <v>0.4</v>
      </c>
      <c r="F280" s="55">
        <v>1</v>
      </c>
      <c r="G280" s="55">
        <v>15</v>
      </c>
      <c r="H280" s="55">
        <v>6.2779999999999996</v>
      </c>
    </row>
    <row r="281" spans="2:8" x14ac:dyDescent="0.2">
      <c r="B281" s="57"/>
      <c r="C281" s="49" t="s">
        <v>252</v>
      </c>
      <c r="D281" s="11">
        <v>2020</v>
      </c>
      <c r="E281" s="55">
        <v>0.4</v>
      </c>
      <c r="F281" s="55">
        <v>1</v>
      </c>
      <c r="G281" s="55">
        <v>8</v>
      </c>
      <c r="H281" s="55">
        <v>3.5960000000000001</v>
      </c>
    </row>
    <row r="282" spans="2:8" x14ac:dyDescent="0.2">
      <c r="B282" s="57"/>
      <c r="C282" s="49" t="s">
        <v>253</v>
      </c>
      <c r="D282" s="11">
        <v>2020</v>
      </c>
      <c r="E282" s="55">
        <v>0.4</v>
      </c>
      <c r="F282" s="55">
        <v>1</v>
      </c>
      <c r="G282" s="55">
        <v>1</v>
      </c>
      <c r="H282" s="55">
        <v>6.1070000000000002</v>
      </c>
    </row>
    <row r="283" spans="2:8" x14ac:dyDescent="0.2">
      <c r="B283" s="57"/>
      <c r="C283" s="49" t="s">
        <v>253</v>
      </c>
      <c r="D283" s="11">
        <v>2020</v>
      </c>
      <c r="E283" s="55">
        <v>0.4</v>
      </c>
      <c r="F283" s="55">
        <v>1</v>
      </c>
      <c r="G283" s="55">
        <v>1</v>
      </c>
      <c r="H283" s="55">
        <v>6.1070000000000002</v>
      </c>
    </row>
    <row r="284" spans="2:8" x14ac:dyDescent="0.2">
      <c r="B284" s="57"/>
      <c r="C284" s="49" t="s">
        <v>254</v>
      </c>
      <c r="D284" s="11">
        <v>2020</v>
      </c>
      <c r="E284" s="55">
        <v>0.4</v>
      </c>
      <c r="F284" s="55">
        <v>1</v>
      </c>
      <c r="G284" s="55">
        <v>15</v>
      </c>
      <c r="H284" s="55">
        <v>6.1070000000000002</v>
      </c>
    </row>
    <row r="285" spans="2:8" x14ac:dyDescent="0.2">
      <c r="B285" s="57"/>
      <c r="C285" s="49" t="s">
        <v>255</v>
      </c>
      <c r="D285" s="11">
        <v>2020</v>
      </c>
      <c r="E285" s="55">
        <v>0.4</v>
      </c>
      <c r="F285" s="55">
        <v>1</v>
      </c>
      <c r="G285" s="55">
        <v>15</v>
      </c>
      <c r="H285" s="55">
        <v>6.1070000000000002</v>
      </c>
    </row>
    <row r="286" spans="2:8" x14ac:dyDescent="0.2">
      <c r="B286" s="57"/>
      <c r="C286" s="49" t="s">
        <v>256</v>
      </c>
      <c r="D286" s="11">
        <v>2020</v>
      </c>
      <c r="E286" s="55">
        <v>0.4</v>
      </c>
      <c r="F286" s="55">
        <v>1</v>
      </c>
      <c r="G286" s="55">
        <v>15</v>
      </c>
      <c r="H286" s="55">
        <v>6.1070000000000002</v>
      </c>
    </row>
    <row r="287" spans="2:8" x14ac:dyDescent="0.2">
      <c r="B287" s="57"/>
      <c r="C287" s="49" t="s">
        <v>257</v>
      </c>
      <c r="D287" s="11">
        <v>2020</v>
      </c>
      <c r="E287" s="55">
        <v>0.4</v>
      </c>
      <c r="F287" s="55">
        <v>1</v>
      </c>
      <c r="G287" s="55">
        <v>15</v>
      </c>
      <c r="H287" s="55">
        <v>6.1070000000000002</v>
      </c>
    </row>
    <row r="288" spans="2:8" x14ac:dyDescent="0.2">
      <c r="B288" s="57"/>
      <c r="C288" s="49" t="s">
        <v>258</v>
      </c>
      <c r="D288" s="11">
        <v>2020</v>
      </c>
      <c r="E288" s="55">
        <v>0.4</v>
      </c>
      <c r="F288" s="55">
        <v>1</v>
      </c>
      <c r="G288" s="55">
        <v>15</v>
      </c>
      <c r="H288" s="55">
        <v>6.1070000000000002</v>
      </c>
    </row>
    <row r="289" spans="2:8" x14ac:dyDescent="0.2">
      <c r="B289" s="57"/>
      <c r="C289" s="49" t="s">
        <v>259</v>
      </c>
      <c r="D289" s="11">
        <v>2020</v>
      </c>
      <c r="E289" s="55">
        <v>0.4</v>
      </c>
      <c r="F289" s="55">
        <v>1</v>
      </c>
      <c r="G289" s="55">
        <v>15</v>
      </c>
      <c r="H289" s="55">
        <v>6.1070000000000002</v>
      </c>
    </row>
    <row r="290" spans="2:8" x14ac:dyDescent="0.2">
      <c r="B290" s="57"/>
      <c r="C290" s="49" t="s">
        <v>260</v>
      </c>
      <c r="D290" s="11">
        <v>2020</v>
      </c>
      <c r="E290" s="55">
        <v>0.4</v>
      </c>
      <c r="F290" s="55">
        <v>1</v>
      </c>
      <c r="G290" s="55">
        <v>15</v>
      </c>
      <c r="H290" s="55">
        <v>6.1070000000000002</v>
      </c>
    </row>
    <row r="291" spans="2:8" x14ac:dyDescent="0.2">
      <c r="B291" s="57"/>
      <c r="C291" s="49" t="s">
        <v>261</v>
      </c>
      <c r="D291" s="11">
        <v>2020</v>
      </c>
      <c r="E291" s="55">
        <v>0.4</v>
      </c>
      <c r="F291" s="55">
        <v>1</v>
      </c>
      <c r="G291" s="55">
        <v>80</v>
      </c>
      <c r="H291" s="55">
        <v>5.319</v>
      </c>
    </row>
    <row r="292" spans="2:8" x14ac:dyDescent="0.2">
      <c r="B292" s="57"/>
      <c r="C292" s="49" t="s">
        <v>262</v>
      </c>
      <c r="D292" s="11">
        <v>2020</v>
      </c>
      <c r="E292" s="55">
        <v>0.4</v>
      </c>
      <c r="F292" s="55">
        <v>1</v>
      </c>
      <c r="G292" s="55">
        <v>8</v>
      </c>
      <c r="H292" s="55">
        <v>3.5960000000000001</v>
      </c>
    </row>
    <row r="293" spans="2:8" x14ac:dyDescent="0.2">
      <c r="B293" s="57"/>
      <c r="C293" s="49" t="s">
        <v>263</v>
      </c>
      <c r="D293" s="11">
        <v>2020</v>
      </c>
      <c r="E293" s="55">
        <v>0.4</v>
      </c>
      <c r="F293" s="55">
        <v>1</v>
      </c>
      <c r="G293" s="55">
        <v>15</v>
      </c>
      <c r="H293" s="55">
        <v>6.1070000000000002</v>
      </c>
    </row>
    <row r="294" spans="2:8" x14ac:dyDescent="0.2">
      <c r="B294" s="57"/>
      <c r="C294" s="49" t="s">
        <v>264</v>
      </c>
      <c r="D294" s="11">
        <v>2020</v>
      </c>
      <c r="E294" s="55">
        <v>0.4</v>
      </c>
      <c r="F294" s="55">
        <v>1</v>
      </c>
      <c r="G294" s="55">
        <v>2.1999999999999999E-2</v>
      </c>
      <c r="H294" s="55">
        <v>3.5960000000000001</v>
      </c>
    </row>
    <row r="295" spans="2:8" x14ac:dyDescent="0.2">
      <c r="B295" s="57"/>
      <c r="C295" s="49" t="s">
        <v>265</v>
      </c>
      <c r="D295" s="11">
        <v>2020</v>
      </c>
      <c r="E295" s="55">
        <v>0.4</v>
      </c>
      <c r="F295" s="55">
        <v>1</v>
      </c>
      <c r="G295" s="55">
        <v>15</v>
      </c>
      <c r="H295" s="55">
        <v>6.1070000000000002</v>
      </c>
    </row>
    <row r="296" spans="2:8" x14ac:dyDescent="0.2">
      <c r="B296" s="57"/>
      <c r="C296" s="49" t="s">
        <v>266</v>
      </c>
      <c r="D296" s="11">
        <v>2020</v>
      </c>
      <c r="E296" s="55">
        <v>0.4</v>
      </c>
      <c r="F296" s="55">
        <v>1</v>
      </c>
      <c r="G296" s="55">
        <v>15</v>
      </c>
      <c r="H296" s="55">
        <v>6.6520000000000001</v>
      </c>
    </row>
    <row r="297" spans="2:8" x14ac:dyDescent="0.2">
      <c r="B297" s="57"/>
      <c r="C297" s="49" t="s">
        <v>267</v>
      </c>
      <c r="D297" s="11">
        <v>2020</v>
      </c>
      <c r="E297" s="55">
        <v>0.4</v>
      </c>
      <c r="F297" s="55">
        <v>1</v>
      </c>
      <c r="G297" s="55">
        <v>15</v>
      </c>
      <c r="H297" s="55">
        <v>6.6520000000000001</v>
      </c>
    </row>
    <row r="298" spans="2:8" x14ac:dyDescent="0.2">
      <c r="B298" s="57"/>
      <c r="C298" s="49" t="s">
        <v>267</v>
      </c>
      <c r="D298" s="11">
        <v>2020</v>
      </c>
      <c r="E298" s="55">
        <v>0.4</v>
      </c>
      <c r="F298" s="55">
        <v>1</v>
      </c>
      <c r="G298" s="55">
        <v>15</v>
      </c>
      <c r="H298" s="55">
        <v>6.6520000000000001</v>
      </c>
    </row>
    <row r="299" spans="2:8" x14ac:dyDescent="0.2">
      <c r="B299" s="57"/>
      <c r="C299" s="49" t="s">
        <v>268</v>
      </c>
      <c r="D299" s="11">
        <v>2020</v>
      </c>
      <c r="E299" s="55">
        <v>0.4</v>
      </c>
      <c r="F299" s="55">
        <v>1</v>
      </c>
      <c r="G299" s="55">
        <v>60</v>
      </c>
      <c r="H299" s="55">
        <v>17.032</v>
      </c>
    </row>
    <row r="300" spans="2:8" x14ac:dyDescent="0.2">
      <c r="B300" s="57"/>
      <c r="C300" s="49" t="s">
        <v>269</v>
      </c>
      <c r="D300" s="11">
        <v>2020</v>
      </c>
      <c r="E300" s="55">
        <v>0.4</v>
      </c>
      <c r="F300" s="55">
        <v>1</v>
      </c>
      <c r="G300" s="55">
        <v>6</v>
      </c>
      <c r="H300" s="55">
        <v>8.5359999999999996</v>
      </c>
    </row>
    <row r="301" spans="2:8" x14ac:dyDescent="0.2">
      <c r="B301" s="57"/>
      <c r="C301" s="49" t="s">
        <v>270</v>
      </c>
      <c r="D301" s="11">
        <v>2020</v>
      </c>
      <c r="E301" s="55">
        <v>0.4</v>
      </c>
      <c r="F301" s="55">
        <v>1</v>
      </c>
      <c r="G301" s="55">
        <v>15</v>
      </c>
      <c r="H301" s="55">
        <v>7.7519999999999998</v>
      </c>
    </row>
    <row r="302" spans="2:8" x14ac:dyDescent="0.2">
      <c r="B302" s="57"/>
      <c r="C302" s="49" t="s">
        <v>271</v>
      </c>
      <c r="D302" s="11">
        <v>2020</v>
      </c>
      <c r="E302" s="55">
        <v>0.4</v>
      </c>
      <c r="F302" s="55">
        <v>1</v>
      </c>
      <c r="G302" s="55">
        <v>15</v>
      </c>
      <c r="H302" s="55">
        <v>9.5470000000000006</v>
      </c>
    </row>
    <row r="303" spans="2:8" x14ac:dyDescent="0.2">
      <c r="B303" s="57"/>
      <c r="C303" s="49" t="s">
        <v>272</v>
      </c>
      <c r="D303" s="11">
        <v>2020</v>
      </c>
      <c r="E303" s="55">
        <v>0.4</v>
      </c>
      <c r="F303" s="55">
        <v>1</v>
      </c>
      <c r="G303" s="55">
        <v>5</v>
      </c>
      <c r="H303" s="55">
        <v>6.1050000000000004</v>
      </c>
    </row>
    <row r="304" spans="2:8" x14ac:dyDescent="0.2">
      <c r="B304" s="57"/>
      <c r="C304" s="49" t="s">
        <v>171</v>
      </c>
      <c r="D304" s="11">
        <v>2020</v>
      </c>
      <c r="E304" s="55">
        <v>0.4</v>
      </c>
      <c r="F304" s="55">
        <v>1</v>
      </c>
      <c r="G304" s="55">
        <v>30</v>
      </c>
      <c r="H304" s="55">
        <v>16.03</v>
      </c>
    </row>
    <row r="305" spans="2:8" x14ac:dyDescent="0.2">
      <c r="B305" s="57"/>
      <c r="C305" s="49" t="s">
        <v>273</v>
      </c>
      <c r="D305" s="11">
        <v>2020</v>
      </c>
      <c r="E305" s="55">
        <v>0.4</v>
      </c>
      <c r="F305" s="55">
        <v>1</v>
      </c>
      <c r="G305" s="55">
        <v>15</v>
      </c>
      <c r="H305" s="55">
        <v>9.2479999999999993</v>
      </c>
    </row>
    <row r="306" spans="2:8" x14ac:dyDescent="0.2">
      <c r="B306" s="57"/>
      <c r="C306" s="49" t="s">
        <v>274</v>
      </c>
      <c r="D306" s="11">
        <v>2020</v>
      </c>
      <c r="E306" s="55">
        <v>0.4</v>
      </c>
      <c r="F306" s="55">
        <v>1</v>
      </c>
      <c r="G306" s="55">
        <v>15</v>
      </c>
      <c r="H306" s="55">
        <v>7.1429999999999998</v>
      </c>
    </row>
    <row r="307" spans="2:8" x14ac:dyDescent="0.2">
      <c r="B307" s="57"/>
      <c r="C307" s="49" t="s">
        <v>172</v>
      </c>
      <c r="D307" s="11">
        <v>2020</v>
      </c>
      <c r="E307" s="55">
        <v>0.4</v>
      </c>
      <c r="F307" s="55">
        <v>1</v>
      </c>
      <c r="G307" s="55">
        <v>6</v>
      </c>
      <c r="H307" s="55">
        <v>7.3129999999999997</v>
      </c>
    </row>
    <row r="308" spans="2:8" x14ac:dyDescent="0.2">
      <c r="B308" s="57"/>
      <c r="C308" s="49" t="s">
        <v>275</v>
      </c>
      <c r="D308" s="11">
        <v>2020</v>
      </c>
      <c r="E308" s="55">
        <v>0.4</v>
      </c>
      <c r="F308" s="55">
        <v>1</v>
      </c>
      <c r="G308" s="55">
        <v>5</v>
      </c>
      <c r="H308" s="55">
        <v>2.7869999999999999</v>
      </c>
    </row>
    <row r="309" spans="2:8" x14ac:dyDescent="0.2">
      <c r="B309" s="57"/>
      <c r="C309" s="49" t="s">
        <v>276</v>
      </c>
      <c r="D309" s="11">
        <v>2020</v>
      </c>
      <c r="E309" s="55">
        <v>0.4</v>
      </c>
      <c r="F309" s="55">
        <v>1</v>
      </c>
      <c r="G309" s="55">
        <v>5</v>
      </c>
      <c r="H309" s="55">
        <v>6.0430000000000001</v>
      </c>
    </row>
    <row r="310" spans="2:8" x14ac:dyDescent="0.2">
      <c r="B310" s="57"/>
      <c r="C310" s="49" t="s">
        <v>277</v>
      </c>
      <c r="D310" s="11">
        <v>2020</v>
      </c>
      <c r="E310" s="55">
        <v>0.4</v>
      </c>
      <c r="F310" s="55">
        <v>1</v>
      </c>
      <c r="G310" s="55">
        <v>6</v>
      </c>
      <c r="H310" s="55">
        <v>6.1070000000000002</v>
      </c>
    </row>
    <row r="311" spans="2:8" x14ac:dyDescent="0.2">
      <c r="B311" s="57"/>
      <c r="C311" s="49" t="s">
        <v>278</v>
      </c>
      <c r="D311" s="11">
        <v>2020</v>
      </c>
      <c r="E311" s="55">
        <v>0.4</v>
      </c>
      <c r="F311" s="55">
        <v>1</v>
      </c>
      <c r="G311" s="55">
        <v>15</v>
      </c>
      <c r="H311" s="55">
        <v>9.2759999999999998</v>
      </c>
    </row>
    <row r="312" spans="2:8" x14ac:dyDescent="0.2">
      <c r="B312" s="57"/>
      <c r="C312" s="49" t="s">
        <v>279</v>
      </c>
      <c r="D312" s="11">
        <v>2020</v>
      </c>
      <c r="E312" s="55">
        <v>0.4</v>
      </c>
      <c r="F312" s="55">
        <v>1</v>
      </c>
      <c r="G312" s="55">
        <v>15</v>
      </c>
      <c r="H312" s="55">
        <v>10.297000000000001</v>
      </c>
    </row>
    <row r="313" spans="2:8" x14ac:dyDescent="0.2">
      <c r="B313" s="57"/>
      <c r="C313" s="49"/>
      <c r="D313" s="11"/>
      <c r="E313" s="55"/>
      <c r="F313" s="55"/>
      <c r="G313" s="55"/>
      <c r="H313" s="55"/>
    </row>
    <row r="314" spans="2:8" x14ac:dyDescent="0.2">
      <c r="B314" s="57"/>
      <c r="C314" s="47" t="s">
        <v>280</v>
      </c>
      <c r="D314" s="64">
        <v>2021</v>
      </c>
      <c r="E314" s="55">
        <v>0.4</v>
      </c>
      <c r="F314" s="55">
        <v>1</v>
      </c>
      <c r="G314" s="55">
        <v>15</v>
      </c>
      <c r="H314" s="55">
        <v>10.403</v>
      </c>
    </row>
    <row r="315" spans="2:8" x14ac:dyDescent="0.2">
      <c r="B315" s="57"/>
      <c r="C315" s="49" t="s">
        <v>281</v>
      </c>
      <c r="D315" s="64">
        <v>2021</v>
      </c>
      <c r="E315" s="55">
        <v>0.4</v>
      </c>
      <c r="F315" s="55">
        <v>1</v>
      </c>
      <c r="G315" s="55">
        <v>15</v>
      </c>
      <c r="H315" s="55">
        <v>9.3330000000000002</v>
      </c>
    </row>
    <row r="316" spans="2:8" x14ac:dyDescent="0.2">
      <c r="B316" s="57"/>
      <c r="C316" s="49" t="s">
        <v>282</v>
      </c>
      <c r="D316" s="64">
        <v>2021</v>
      </c>
      <c r="E316" s="55">
        <v>0.4</v>
      </c>
      <c r="F316" s="55">
        <v>1</v>
      </c>
      <c r="G316" s="55">
        <v>7.5</v>
      </c>
      <c r="H316" s="55">
        <v>5.9930000000000003</v>
      </c>
    </row>
    <row r="317" spans="2:8" x14ac:dyDescent="0.2">
      <c r="B317" s="57"/>
      <c r="C317" s="49" t="s">
        <v>283</v>
      </c>
      <c r="D317" s="64">
        <v>2021</v>
      </c>
      <c r="E317" s="55">
        <v>0.4</v>
      </c>
      <c r="F317" s="55">
        <v>1</v>
      </c>
      <c r="G317" s="55">
        <v>15</v>
      </c>
      <c r="H317" s="55">
        <v>10.64</v>
      </c>
    </row>
    <row r="318" spans="2:8" x14ac:dyDescent="0.2">
      <c r="B318" s="57"/>
      <c r="C318" s="49" t="s">
        <v>284</v>
      </c>
      <c r="D318" s="64">
        <v>2021</v>
      </c>
      <c r="E318" s="55">
        <v>0.4</v>
      </c>
      <c r="F318" s="55">
        <v>1</v>
      </c>
      <c r="G318" s="55">
        <v>15</v>
      </c>
      <c r="H318" s="55">
        <v>9.3320000000000007</v>
      </c>
    </row>
    <row r="319" spans="2:8" x14ac:dyDescent="0.2">
      <c r="B319" s="57"/>
      <c r="C319" s="49" t="s">
        <v>285</v>
      </c>
      <c r="D319" s="64">
        <v>2021</v>
      </c>
      <c r="E319" s="55">
        <v>0.4</v>
      </c>
      <c r="F319" s="55">
        <v>1</v>
      </c>
      <c r="G319" s="55">
        <v>15</v>
      </c>
      <c r="H319" s="55">
        <v>9.3699999999999992</v>
      </c>
    </row>
    <row r="320" spans="2:8" x14ac:dyDescent="0.2">
      <c r="B320" s="57"/>
      <c r="C320" s="49" t="s">
        <v>286</v>
      </c>
      <c r="D320" s="64">
        <v>2021</v>
      </c>
      <c r="E320" s="55">
        <v>0.4</v>
      </c>
      <c r="F320" s="55">
        <v>1</v>
      </c>
      <c r="G320" s="55">
        <v>15</v>
      </c>
      <c r="H320" s="55">
        <v>10.297000000000001</v>
      </c>
    </row>
    <row r="321" spans="2:8" x14ac:dyDescent="0.2">
      <c r="B321" s="57"/>
      <c r="C321" s="49" t="s">
        <v>287</v>
      </c>
      <c r="D321" s="64">
        <v>2021</v>
      </c>
      <c r="E321" s="55">
        <v>0.4</v>
      </c>
      <c r="F321" s="55">
        <v>1</v>
      </c>
      <c r="G321" s="55">
        <v>15</v>
      </c>
      <c r="H321" s="55">
        <v>9.2989999999999995</v>
      </c>
    </row>
    <row r="322" spans="2:8" x14ac:dyDescent="0.2">
      <c r="B322" s="57"/>
      <c r="C322" s="49" t="s">
        <v>288</v>
      </c>
      <c r="D322" s="64">
        <v>2021</v>
      </c>
      <c r="E322" s="55">
        <v>0.4</v>
      </c>
      <c r="F322" s="55">
        <v>1</v>
      </c>
      <c r="G322" s="55">
        <v>20</v>
      </c>
      <c r="H322" s="55">
        <v>9.8940000000000001</v>
      </c>
    </row>
    <row r="323" spans="2:8" x14ac:dyDescent="0.2">
      <c r="B323" s="57"/>
      <c r="C323" s="49" t="s">
        <v>289</v>
      </c>
      <c r="D323" s="64">
        <v>2021</v>
      </c>
      <c r="E323" s="55">
        <v>0.4</v>
      </c>
      <c r="F323" s="55">
        <v>1</v>
      </c>
      <c r="G323" s="55">
        <v>4</v>
      </c>
      <c r="H323" s="55">
        <v>6.2510000000000003</v>
      </c>
    </row>
    <row r="324" spans="2:8" x14ac:dyDescent="0.2">
      <c r="B324" s="57"/>
      <c r="C324" s="49" t="s">
        <v>290</v>
      </c>
      <c r="D324" s="64">
        <v>2021</v>
      </c>
      <c r="E324" s="55">
        <v>0.4</v>
      </c>
      <c r="F324" s="55">
        <v>1</v>
      </c>
      <c r="G324" s="55">
        <v>15</v>
      </c>
      <c r="H324" s="55">
        <v>7.0679999999999996</v>
      </c>
    </row>
    <row r="325" spans="2:8" x14ac:dyDescent="0.2">
      <c r="B325" s="57"/>
      <c r="C325" s="49" t="s">
        <v>291</v>
      </c>
      <c r="D325" s="64">
        <v>2021</v>
      </c>
      <c r="E325" s="55">
        <v>0.4</v>
      </c>
      <c r="F325" s="55">
        <v>1</v>
      </c>
      <c r="G325" s="55">
        <v>6</v>
      </c>
      <c r="H325" s="55">
        <v>3.5920000000000001</v>
      </c>
    </row>
    <row r="326" spans="2:8" x14ac:dyDescent="0.2">
      <c r="B326" s="57"/>
      <c r="C326" s="49" t="s">
        <v>292</v>
      </c>
      <c r="D326" s="64">
        <v>2021</v>
      </c>
      <c r="E326" s="55">
        <v>0.4</v>
      </c>
      <c r="F326" s="55">
        <v>1</v>
      </c>
      <c r="G326" s="55">
        <v>15</v>
      </c>
      <c r="H326" s="55">
        <v>10.657999999999999</v>
      </c>
    </row>
    <row r="327" spans="2:8" x14ac:dyDescent="0.2">
      <c r="B327" s="57"/>
      <c r="C327" s="49" t="s">
        <v>293</v>
      </c>
      <c r="D327" s="64">
        <v>2021</v>
      </c>
      <c r="E327" s="55">
        <v>0.4</v>
      </c>
      <c r="F327" s="55">
        <v>1</v>
      </c>
      <c r="G327" s="55">
        <v>15</v>
      </c>
      <c r="H327" s="55">
        <v>10.638</v>
      </c>
    </row>
    <row r="328" spans="2:8" x14ac:dyDescent="0.2">
      <c r="B328" s="57"/>
      <c r="C328" s="49" t="s">
        <v>294</v>
      </c>
      <c r="D328" s="64">
        <v>2021</v>
      </c>
      <c r="E328" s="55">
        <v>0.4</v>
      </c>
      <c r="F328" s="55">
        <v>1</v>
      </c>
      <c r="G328" s="55">
        <v>15</v>
      </c>
      <c r="H328" s="55">
        <v>11.08</v>
      </c>
    </row>
    <row r="329" spans="2:8" x14ac:dyDescent="0.2">
      <c r="B329" s="57"/>
      <c r="C329" s="49" t="s">
        <v>295</v>
      </c>
      <c r="D329" s="64">
        <v>2021</v>
      </c>
      <c r="E329" s="55">
        <v>0.4</v>
      </c>
      <c r="F329" s="55">
        <v>1</v>
      </c>
      <c r="G329" s="55">
        <v>5</v>
      </c>
      <c r="H329" s="55">
        <v>12.601000000000001</v>
      </c>
    </row>
    <row r="330" spans="2:8" x14ac:dyDescent="0.2">
      <c r="B330" s="57"/>
      <c r="C330" s="49" t="s">
        <v>296</v>
      </c>
      <c r="D330" s="64">
        <v>2021</v>
      </c>
      <c r="E330" s="55">
        <v>0.4</v>
      </c>
      <c r="F330" s="55">
        <v>1</v>
      </c>
      <c r="G330" s="55">
        <v>15</v>
      </c>
      <c r="H330" s="55">
        <v>11.073</v>
      </c>
    </row>
    <row r="331" spans="2:8" x14ac:dyDescent="0.2">
      <c r="B331" s="57"/>
      <c r="C331" s="49" t="s">
        <v>297</v>
      </c>
      <c r="D331" s="64">
        <v>2021</v>
      </c>
      <c r="E331" s="55">
        <v>0.4</v>
      </c>
      <c r="F331" s="55">
        <v>1</v>
      </c>
      <c r="G331" s="55">
        <v>15</v>
      </c>
      <c r="H331" s="55">
        <v>10.657999999999999</v>
      </c>
    </row>
    <row r="332" spans="2:8" x14ac:dyDescent="0.2">
      <c r="B332" s="57"/>
      <c r="C332" s="49" t="s">
        <v>298</v>
      </c>
      <c r="D332" s="64">
        <v>2021</v>
      </c>
      <c r="E332" s="55">
        <v>0.4</v>
      </c>
      <c r="F332" s="55">
        <v>1</v>
      </c>
      <c r="G332" s="55">
        <v>15</v>
      </c>
      <c r="H332" s="55">
        <v>10.314</v>
      </c>
    </row>
    <row r="333" spans="2:8" x14ac:dyDescent="0.2">
      <c r="B333" s="57"/>
      <c r="C333" s="49" t="s">
        <v>299</v>
      </c>
      <c r="D333" s="64">
        <v>2021</v>
      </c>
      <c r="E333" s="55">
        <v>0.4</v>
      </c>
      <c r="F333" s="55">
        <v>1</v>
      </c>
      <c r="G333" s="55">
        <v>15</v>
      </c>
      <c r="H333" s="55">
        <v>9.3140000000000001</v>
      </c>
    </row>
    <row r="334" spans="2:8" x14ac:dyDescent="0.2">
      <c r="B334" s="57"/>
      <c r="C334" s="49" t="s">
        <v>300</v>
      </c>
      <c r="D334" s="64">
        <v>2021</v>
      </c>
      <c r="E334" s="55">
        <v>0.4</v>
      </c>
      <c r="F334" s="55">
        <v>1</v>
      </c>
      <c r="G334" s="55">
        <v>15</v>
      </c>
      <c r="H334" s="55">
        <v>9.5869999999999997</v>
      </c>
    </row>
    <row r="335" spans="2:8" x14ac:dyDescent="0.2">
      <c r="B335" s="57"/>
      <c r="C335" s="49" t="s">
        <v>301</v>
      </c>
      <c r="D335" s="64">
        <v>2021</v>
      </c>
      <c r="E335" s="55">
        <v>0.4</v>
      </c>
      <c r="F335" s="55">
        <v>1</v>
      </c>
      <c r="G335" s="55">
        <v>4</v>
      </c>
      <c r="H335" s="55">
        <v>5.9660000000000002</v>
      </c>
    </row>
    <row r="336" spans="2:8" x14ac:dyDescent="0.2">
      <c r="B336" s="57"/>
      <c r="C336" s="49" t="s">
        <v>302</v>
      </c>
      <c r="D336" s="64">
        <v>2021</v>
      </c>
      <c r="E336" s="55">
        <v>0.4</v>
      </c>
      <c r="F336" s="55">
        <v>1</v>
      </c>
      <c r="G336" s="55">
        <v>150</v>
      </c>
      <c r="H336" s="55">
        <v>14.849</v>
      </c>
    </row>
    <row r="337" spans="2:8" x14ac:dyDescent="0.2">
      <c r="B337" s="57"/>
      <c r="C337" s="49" t="s">
        <v>303</v>
      </c>
      <c r="D337" s="64">
        <v>2021</v>
      </c>
      <c r="E337" s="55">
        <v>0.4</v>
      </c>
      <c r="F337" s="55">
        <v>1</v>
      </c>
      <c r="G337" s="55">
        <v>15</v>
      </c>
      <c r="H337" s="55">
        <v>8.9969999999999999</v>
      </c>
    </row>
    <row r="338" spans="2:8" x14ac:dyDescent="0.2">
      <c r="B338" s="57"/>
      <c r="C338" s="49" t="s">
        <v>304</v>
      </c>
      <c r="D338" s="64">
        <v>2021</v>
      </c>
      <c r="E338" s="55">
        <v>0.4</v>
      </c>
      <c r="F338" s="55">
        <v>1</v>
      </c>
      <c r="G338" s="55">
        <v>24</v>
      </c>
      <c r="H338" s="55">
        <v>10.625999999999999</v>
      </c>
    </row>
    <row r="339" spans="2:8" x14ac:dyDescent="0.2">
      <c r="B339" s="57"/>
      <c r="C339" s="49" t="s">
        <v>305</v>
      </c>
      <c r="D339" s="64">
        <v>2021</v>
      </c>
      <c r="E339" s="55">
        <v>0.4</v>
      </c>
      <c r="F339" s="55">
        <v>1</v>
      </c>
      <c r="G339" s="55">
        <v>15</v>
      </c>
      <c r="H339" s="55">
        <v>10.635999999999999</v>
      </c>
    </row>
    <row r="340" spans="2:8" x14ac:dyDescent="0.2">
      <c r="B340" s="57"/>
      <c r="C340" s="49" t="s">
        <v>306</v>
      </c>
      <c r="D340" s="64">
        <v>2021</v>
      </c>
      <c r="E340" s="55">
        <v>0.4</v>
      </c>
      <c r="F340" s="55">
        <v>1</v>
      </c>
      <c r="G340" s="55">
        <v>15</v>
      </c>
      <c r="H340" s="55">
        <v>11.69</v>
      </c>
    </row>
    <row r="341" spans="2:8" x14ac:dyDescent="0.2">
      <c r="B341" s="57"/>
      <c r="C341" s="49" t="s">
        <v>307</v>
      </c>
      <c r="D341" s="64">
        <v>2021</v>
      </c>
      <c r="E341" s="55">
        <v>0.4</v>
      </c>
      <c r="F341" s="55">
        <v>1</v>
      </c>
      <c r="G341" s="55">
        <v>15</v>
      </c>
      <c r="H341" s="55">
        <v>9.4730000000000008</v>
      </c>
    </row>
    <row r="342" spans="2:8" x14ac:dyDescent="0.2">
      <c r="B342" s="57"/>
      <c r="C342" s="49" t="s">
        <v>308</v>
      </c>
      <c r="D342" s="64">
        <v>2021</v>
      </c>
      <c r="E342" s="55">
        <v>0.4</v>
      </c>
      <c r="F342" s="55">
        <v>1</v>
      </c>
      <c r="G342" s="55">
        <v>15</v>
      </c>
      <c r="H342" s="55">
        <v>11.254</v>
      </c>
    </row>
    <row r="343" spans="2:8" x14ac:dyDescent="0.2">
      <c r="B343" s="57"/>
      <c r="C343" s="49" t="s">
        <v>309</v>
      </c>
      <c r="D343" s="64">
        <v>2021</v>
      </c>
      <c r="E343" s="55">
        <v>0.4</v>
      </c>
      <c r="F343" s="55">
        <v>1</v>
      </c>
      <c r="G343" s="55">
        <v>15</v>
      </c>
      <c r="H343" s="55">
        <v>11.803000000000001</v>
      </c>
    </row>
    <row r="344" spans="2:8" x14ac:dyDescent="0.2">
      <c r="B344" s="57"/>
      <c r="C344" s="49" t="s">
        <v>310</v>
      </c>
      <c r="D344" s="64">
        <v>2021</v>
      </c>
      <c r="E344" s="55">
        <v>0.4</v>
      </c>
      <c r="F344" s="55">
        <v>1</v>
      </c>
      <c r="G344" s="55">
        <v>15</v>
      </c>
      <c r="H344" s="55">
        <v>6.7409999999999997</v>
      </c>
    </row>
    <row r="345" spans="2:8" x14ac:dyDescent="0.2">
      <c r="B345" s="57"/>
      <c r="C345" s="49" t="s">
        <v>311</v>
      </c>
      <c r="D345" s="64">
        <v>2021</v>
      </c>
      <c r="E345" s="55">
        <v>0.4</v>
      </c>
      <c r="F345" s="55">
        <v>1</v>
      </c>
      <c r="G345" s="55">
        <v>15</v>
      </c>
      <c r="H345" s="55">
        <v>10.589</v>
      </c>
    </row>
    <row r="346" spans="2:8" x14ac:dyDescent="0.2">
      <c r="B346" s="57"/>
      <c r="C346" s="49" t="s">
        <v>312</v>
      </c>
      <c r="D346" s="64">
        <v>2021</v>
      </c>
      <c r="E346" s="55">
        <v>0.4</v>
      </c>
      <c r="F346" s="55">
        <v>1</v>
      </c>
      <c r="G346" s="55">
        <v>15</v>
      </c>
      <c r="H346" s="55">
        <v>10.637</v>
      </c>
    </row>
    <row r="347" spans="2:8" x14ac:dyDescent="0.2">
      <c r="B347" s="57"/>
      <c r="C347" s="49" t="s">
        <v>313</v>
      </c>
      <c r="D347" s="64">
        <v>2021</v>
      </c>
      <c r="E347" s="55">
        <v>0.4</v>
      </c>
      <c r="F347" s="55">
        <v>1</v>
      </c>
      <c r="G347" s="55">
        <v>6</v>
      </c>
      <c r="H347" s="55">
        <v>7.3419999999999996</v>
      </c>
    </row>
    <row r="348" spans="2:8" x14ac:dyDescent="0.2">
      <c r="B348" s="57"/>
      <c r="C348" s="49" t="s">
        <v>314</v>
      </c>
      <c r="D348" s="64">
        <v>2021</v>
      </c>
      <c r="E348" s="55">
        <v>0.4</v>
      </c>
      <c r="F348" s="55">
        <v>1</v>
      </c>
      <c r="G348" s="55">
        <v>15</v>
      </c>
      <c r="H348" s="55">
        <v>12.738</v>
      </c>
    </row>
    <row r="349" spans="2:8" x14ac:dyDescent="0.2">
      <c r="B349" s="57"/>
      <c r="C349" s="49" t="s">
        <v>315</v>
      </c>
      <c r="D349" s="64">
        <v>2021</v>
      </c>
      <c r="E349" s="55">
        <v>0.4</v>
      </c>
      <c r="F349" s="55">
        <v>1</v>
      </c>
      <c r="G349" s="55">
        <v>15</v>
      </c>
      <c r="H349" s="55">
        <v>10.589</v>
      </c>
    </row>
    <row r="350" spans="2:8" x14ac:dyDescent="0.2">
      <c r="B350" s="57"/>
      <c r="C350" s="49" t="s">
        <v>316</v>
      </c>
      <c r="D350" s="64">
        <v>2021</v>
      </c>
      <c r="E350" s="55">
        <v>0.4</v>
      </c>
      <c r="F350" s="55">
        <v>1</v>
      </c>
      <c r="G350" s="55">
        <v>150</v>
      </c>
      <c r="H350" s="55">
        <v>8.4160000000000004</v>
      </c>
    </row>
    <row r="351" spans="2:8" x14ac:dyDescent="0.2">
      <c r="B351" s="57"/>
      <c r="C351" s="49" t="s">
        <v>323</v>
      </c>
      <c r="D351" s="64">
        <v>2021</v>
      </c>
      <c r="E351" s="55">
        <v>0.4</v>
      </c>
      <c r="F351" s="55">
        <v>1</v>
      </c>
      <c r="G351" s="55">
        <v>15</v>
      </c>
      <c r="H351" s="55">
        <v>11.048</v>
      </c>
    </row>
    <row r="352" spans="2:8" x14ac:dyDescent="0.2">
      <c r="B352" s="57"/>
      <c r="C352" s="49" t="s">
        <v>317</v>
      </c>
      <c r="D352" s="64">
        <v>2021</v>
      </c>
      <c r="E352" s="55">
        <v>0.4</v>
      </c>
      <c r="F352" s="55">
        <v>1</v>
      </c>
      <c r="G352" s="55">
        <v>15</v>
      </c>
      <c r="H352" s="55">
        <v>6.7279999999999998</v>
      </c>
    </row>
    <row r="353" spans="2:8" x14ac:dyDescent="0.2">
      <c r="B353" s="57"/>
      <c r="C353" s="49" t="s">
        <v>318</v>
      </c>
      <c r="D353" s="64">
        <v>2021</v>
      </c>
      <c r="E353" s="55">
        <v>0.4</v>
      </c>
      <c r="F353" s="55">
        <v>1</v>
      </c>
      <c r="G353" s="55">
        <v>15</v>
      </c>
      <c r="H353" s="55">
        <v>11.737</v>
      </c>
    </row>
    <row r="354" spans="2:8" x14ac:dyDescent="0.2">
      <c r="B354" s="57"/>
      <c r="C354" s="49" t="s">
        <v>319</v>
      </c>
      <c r="D354" s="64">
        <v>2021</v>
      </c>
      <c r="E354" s="55">
        <v>0.4</v>
      </c>
      <c r="F354" s="55">
        <v>1</v>
      </c>
      <c r="G354" s="55">
        <v>50</v>
      </c>
      <c r="H354" s="55">
        <v>13.914</v>
      </c>
    </row>
    <row r="355" spans="2:8" x14ac:dyDescent="0.2">
      <c r="B355" s="57"/>
      <c r="C355" s="49" t="s">
        <v>320</v>
      </c>
      <c r="D355" s="64">
        <v>2021</v>
      </c>
      <c r="E355" s="55">
        <v>0.4</v>
      </c>
      <c r="F355" s="55">
        <v>1</v>
      </c>
      <c r="G355" s="55">
        <v>50</v>
      </c>
      <c r="H355" s="55">
        <v>14.115</v>
      </c>
    </row>
    <row r="356" spans="2:8" x14ac:dyDescent="0.2">
      <c r="B356" s="57"/>
      <c r="C356" s="49" t="s">
        <v>321</v>
      </c>
      <c r="D356" s="64">
        <v>2021</v>
      </c>
      <c r="E356" s="55">
        <v>0.4</v>
      </c>
      <c r="F356" s="55">
        <v>1</v>
      </c>
      <c r="G356" s="55">
        <v>6</v>
      </c>
      <c r="H356" s="55">
        <v>8.1969999999999992</v>
      </c>
    </row>
    <row r="357" spans="2:8" x14ac:dyDescent="0.2">
      <c r="B357" s="57"/>
      <c r="C357" s="49" t="s">
        <v>322</v>
      </c>
      <c r="D357" s="64">
        <v>2021</v>
      </c>
      <c r="E357" s="55">
        <v>0.4</v>
      </c>
      <c r="F357" s="55">
        <v>1</v>
      </c>
      <c r="G357" s="55">
        <v>100</v>
      </c>
      <c r="H357" s="55">
        <v>11.085000000000001</v>
      </c>
    </row>
    <row r="358" spans="2:8" x14ac:dyDescent="0.2">
      <c r="B358" s="57"/>
      <c r="C358" s="49" t="s">
        <v>324</v>
      </c>
      <c r="D358" s="64">
        <v>2021</v>
      </c>
      <c r="E358" s="55">
        <v>0.4</v>
      </c>
      <c r="F358" s="55">
        <v>1</v>
      </c>
      <c r="G358" s="55">
        <v>15</v>
      </c>
      <c r="H358" s="55">
        <v>11.254</v>
      </c>
    </row>
    <row r="359" spans="2:8" x14ac:dyDescent="0.2">
      <c r="B359" s="57"/>
      <c r="C359" s="49" t="s">
        <v>325</v>
      </c>
      <c r="D359" s="64">
        <v>2021</v>
      </c>
      <c r="E359" s="55">
        <v>0.4</v>
      </c>
      <c r="F359" s="55">
        <v>1</v>
      </c>
      <c r="G359" s="55">
        <v>15</v>
      </c>
      <c r="H359" s="55">
        <v>6.6970000000000001</v>
      </c>
    </row>
    <row r="360" spans="2:8" x14ac:dyDescent="0.2">
      <c r="B360" s="57"/>
      <c r="C360" s="49" t="s">
        <v>326</v>
      </c>
      <c r="D360" s="64">
        <v>2021</v>
      </c>
      <c r="E360" s="55">
        <v>0.4</v>
      </c>
      <c r="F360" s="55">
        <v>1</v>
      </c>
      <c r="G360" s="55">
        <v>15</v>
      </c>
      <c r="H360" s="55">
        <v>7.3209999999999997</v>
      </c>
    </row>
    <row r="361" spans="2:8" x14ac:dyDescent="0.2">
      <c r="B361" s="57"/>
      <c r="C361" s="49" t="s">
        <v>327</v>
      </c>
      <c r="D361" s="64">
        <v>2021</v>
      </c>
      <c r="E361" s="55">
        <v>0.4</v>
      </c>
      <c r="F361" s="55">
        <v>1</v>
      </c>
      <c r="G361" s="55">
        <v>15</v>
      </c>
      <c r="H361" s="55">
        <v>11.093999999999999</v>
      </c>
    </row>
    <row r="362" spans="2:8" x14ac:dyDescent="0.2">
      <c r="B362" s="57"/>
      <c r="C362" s="49" t="s">
        <v>328</v>
      </c>
      <c r="D362" s="64">
        <v>2021</v>
      </c>
      <c r="E362" s="55">
        <v>0.4</v>
      </c>
      <c r="F362" s="55">
        <v>1</v>
      </c>
      <c r="G362" s="55">
        <v>15</v>
      </c>
      <c r="H362" s="55">
        <v>11.598000000000001</v>
      </c>
    </row>
    <row r="363" spans="2:8" x14ac:dyDescent="0.2">
      <c r="B363" s="57"/>
      <c r="C363" s="49" t="s">
        <v>230</v>
      </c>
      <c r="D363" s="64">
        <v>2021</v>
      </c>
      <c r="E363" s="55">
        <v>0.4</v>
      </c>
      <c r="F363" s="55">
        <v>1</v>
      </c>
      <c r="G363" s="55">
        <v>6</v>
      </c>
      <c r="H363" s="55">
        <v>11.391999999999999</v>
      </c>
    </row>
    <row r="364" spans="2:8" x14ac:dyDescent="0.2">
      <c r="B364" s="57"/>
      <c r="C364" s="49" t="s">
        <v>329</v>
      </c>
      <c r="D364" s="64">
        <v>2021</v>
      </c>
      <c r="E364" s="55">
        <v>0.4</v>
      </c>
      <c r="F364" s="55">
        <v>1</v>
      </c>
      <c r="G364" s="55">
        <v>2</v>
      </c>
      <c r="H364" s="55">
        <v>7.6820000000000004</v>
      </c>
    </row>
    <row r="365" spans="2:8" x14ac:dyDescent="0.2">
      <c r="B365" s="57"/>
      <c r="C365" s="49" t="s">
        <v>330</v>
      </c>
      <c r="D365" s="64">
        <v>2021</v>
      </c>
      <c r="E365" s="55">
        <v>0.4</v>
      </c>
      <c r="F365" s="55">
        <v>1</v>
      </c>
      <c r="G365" s="55">
        <v>15</v>
      </c>
      <c r="H365" s="55">
        <v>11.093999999999999</v>
      </c>
    </row>
    <row r="366" spans="2:8" x14ac:dyDescent="0.2">
      <c r="B366" s="57"/>
      <c r="C366" s="49" t="s">
        <v>331</v>
      </c>
      <c r="D366" s="64">
        <v>2021</v>
      </c>
      <c r="E366" s="55">
        <v>0.4</v>
      </c>
      <c r="F366" s="55">
        <v>1</v>
      </c>
      <c r="G366" s="55">
        <v>15</v>
      </c>
      <c r="H366" s="55">
        <v>11.709</v>
      </c>
    </row>
    <row r="367" spans="2:8" x14ac:dyDescent="0.2">
      <c r="B367" s="57"/>
      <c r="C367" s="49" t="s">
        <v>332</v>
      </c>
      <c r="D367" s="64">
        <v>2021</v>
      </c>
      <c r="E367" s="55">
        <v>0.4</v>
      </c>
      <c r="F367" s="55">
        <v>1</v>
      </c>
      <c r="G367" s="55">
        <v>15</v>
      </c>
      <c r="H367" s="55">
        <v>7.3049999999999997</v>
      </c>
    </row>
    <row r="368" spans="2:8" x14ac:dyDescent="0.2">
      <c r="B368" s="57"/>
      <c r="C368" s="49" t="s">
        <v>333</v>
      </c>
      <c r="D368" s="64">
        <v>2021</v>
      </c>
      <c r="E368" s="55">
        <v>0.4</v>
      </c>
      <c r="F368" s="55">
        <v>1</v>
      </c>
      <c r="G368" s="55">
        <v>15</v>
      </c>
      <c r="H368" s="55">
        <v>11.666</v>
      </c>
    </row>
    <row r="369" spans="2:8" x14ac:dyDescent="0.2">
      <c r="B369" s="57"/>
      <c r="C369" s="49" t="s">
        <v>334</v>
      </c>
      <c r="D369" s="64">
        <v>2021</v>
      </c>
      <c r="E369" s="55">
        <v>0.4</v>
      </c>
      <c r="F369" s="55">
        <v>1</v>
      </c>
      <c r="G369" s="55">
        <v>60</v>
      </c>
      <c r="H369" s="55">
        <v>14.898999999999999</v>
      </c>
    </row>
    <row r="370" spans="2:8" x14ac:dyDescent="0.2">
      <c r="B370" s="57"/>
      <c r="C370" s="49"/>
      <c r="D370" s="11"/>
      <c r="E370" s="55"/>
      <c r="F370" s="55"/>
      <c r="G370" s="55"/>
      <c r="H370" s="55"/>
    </row>
    <row r="371" spans="2:8" x14ac:dyDescent="0.2">
      <c r="B371" s="56"/>
      <c r="C371" s="58" t="s">
        <v>173</v>
      </c>
      <c r="D371" s="59"/>
      <c r="E371" s="59"/>
      <c r="F371" s="59"/>
      <c r="G371" s="59"/>
      <c r="H371" s="60"/>
    </row>
    <row r="372" spans="2:8" ht="49.2" customHeight="1" x14ac:dyDescent="0.2">
      <c r="B372" s="48"/>
      <c r="C372" s="72" t="s">
        <v>174</v>
      </c>
      <c r="D372" s="73"/>
      <c r="E372" s="73"/>
      <c r="F372" s="73"/>
      <c r="G372" s="73"/>
      <c r="H372" s="73"/>
    </row>
    <row r="373" spans="2:8" ht="13.2" x14ac:dyDescent="0.25">
      <c r="B373" s="18" t="s">
        <v>59</v>
      </c>
      <c r="C373" s="61" t="s">
        <v>175</v>
      </c>
      <c r="D373" s="62"/>
      <c r="E373" s="62"/>
      <c r="F373" s="62"/>
      <c r="G373" s="62"/>
      <c r="H373" s="62"/>
    </row>
    <row r="374" spans="2:8" ht="13.2" x14ac:dyDescent="0.25">
      <c r="B374" s="18"/>
      <c r="C374" s="61" t="s">
        <v>176</v>
      </c>
      <c r="D374" s="62"/>
      <c r="E374" s="62"/>
      <c r="F374" s="62"/>
      <c r="G374" s="62"/>
      <c r="H374" s="62"/>
    </row>
  </sheetData>
  <mergeCells count="5">
    <mergeCell ref="C372:H372"/>
    <mergeCell ref="C16:C17"/>
    <mergeCell ref="D16:D17"/>
    <mergeCell ref="F16:F17"/>
    <mergeCell ref="E16:E17"/>
  </mergeCells>
  <dataValidations disablePrompts="1" count="4">
    <dataValidation type="list" allowBlank="1" showInputMessage="1" showErrorMessage="1" errorTitle="У-упс..." error="2013, 2014, 2015" sqref="D213">
      <formula1>"2016,2017,2018"</formula1>
    </dataValidation>
    <dataValidation type="list" allowBlank="1" showInputMessage="1" showErrorMessage="1" errorTitle="У-упс..." error="2013, 2014, 2015" sqref="D196:D212 D143:D169 D172:D192 D122:D140 D99 D218:D219 D91:D97 D102:D103 D106:D118 D223 D227 D230:D263">
      <formula1>"2017,2018,2019"</formula1>
    </dataValidation>
    <dataValidation type="list" allowBlank="1" showInputMessage="1" showErrorMessage="1" errorTitle="У-упс..." error="2013, 2014, 2015" sqref="D220 D89 D121 D142 D171 D195 D87 D214:D216 D19:D24 D26:D29 D31:D38 D40:D43 D45:D55 D57:D77 D370 D264:D313">
      <formula1>"2018,2019,2020"</formula1>
    </dataValidation>
    <dataValidation type="list" allowBlank="1" showInputMessage="1" showErrorMessage="1" errorTitle="У-упс..." error="2013, 2014, 2015" sqref="D371">
      <formula1>"2013,2014,2015"</formula1>
    </dataValidation>
  </dataValidations>
  <pageMargins left="0.7165354330708662" right="0.39370078740157483" top="0.39370078740157483" bottom="0.28999999999999998" header="0.31496062992125984" footer="0.19685039370078741"/>
  <pageSetup paperSize="9" scale="73" fitToHeight="0" orientation="portrait" r:id="rId1"/>
  <ignoredErrors>
    <ignoredError sqref="G37:G38 F37:F38 H37:H38 F42:H42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1_ПМ_ТСО</vt:lpstr>
      <vt:lpstr>'1_ПМ_ТСО'!Заголовки_для_печати</vt:lpstr>
      <vt:lpstr>'1_ПМ_ТСО'!Область_печати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2022-11-17T12:03:43Z</dcterms:modified>
</cp:coreProperties>
</file>