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8" windowWidth="15120" windowHeight="8016"/>
  </bookViews>
  <sheets>
    <sheet name="1_ПМ_ТСО" sheetId="1" r:id="rId1"/>
  </sheets>
  <definedNames>
    <definedName name="_xlnm.Print_Titles" localSheetId="0">'1_ПМ_ТСО'!$15:$16</definedName>
    <definedName name="_xlnm.Print_Area" localSheetId="0">'1_ПМ_ТСО'!$B$1:$H$188</definedName>
  </definedNames>
  <calcPr calcId="145621"/>
</workbook>
</file>

<file path=xl/calcChain.xml><?xml version="1.0" encoding="utf-8"?>
<calcChain xmlns="http://schemas.openxmlformats.org/spreadsheetml/2006/main">
  <c r="G44" i="1" l="1"/>
  <c r="H44" i="1"/>
  <c r="F44" i="1"/>
  <c r="G47" i="1"/>
  <c r="H47" i="1"/>
  <c r="F47" i="1"/>
  <c r="G150" i="1" l="1"/>
  <c r="H150" i="1"/>
  <c r="F150" i="1"/>
  <c r="H149" i="1"/>
  <c r="G149" i="1"/>
  <c r="F82" i="1" l="1"/>
  <c r="G82" i="1"/>
  <c r="H82" i="1"/>
  <c r="E82" i="1"/>
  <c r="F90" i="1"/>
  <c r="G90" i="1"/>
  <c r="H90" i="1"/>
  <c r="E90" i="1"/>
  <c r="F93" i="1"/>
  <c r="G93" i="1"/>
  <c r="H93" i="1"/>
  <c r="E93" i="1"/>
  <c r="F97" i="1"/>
  <c r="G97" i="1"/>
  <c r="H97" i="1"/>
  <c r="E97" i="1"/>
  <c r="G43" i="1"/>
  <c r="H43" i="1"/>
  <c r="F43" i="1"/>
  <c r="G46" i="1"/>
  <c r="H46" i="1"/>
  <c r="F46" i="1"/>
  <c r="G42" i="1"/>
  <c r="H42" i="1"/>
  <c r="F42" i="1"/>
  <c r="G39" i="1"/>
  <c r="H39" i="1"/>
  <c r="G38" i="1"/>
  <c r="H38" i="1"/>
  <c r="F39" i="1"/>
  <c r="F38" i="1"/>
  <c r="G37" i="1"/>
  <c r="H37" i="1"/>
  <c r="F37" i="1"/>
  <c r="G29" i="1"/>
  <c r="H29" i="1"/>
  <c r="F29" i="1"/>
  <c r="G28" i="1"/>
  <c r="H28" i="1"/>
  <c r="F28" i="1"/>
  <c r="G27" i="1"/>
  <c r="H27" i="1"/>
  <c r="F27" i="1"/>
  <c r="F31" i="1"/>
  <c r="G31" i="1"/>
  <c r="H31" i="1"/>
  <c r="E31" i="1"/>
  <c r="G24" i="1"/>
  <c r="H24" i="1"/>
  <c r="G23" i="1"/>
  <c r="H23" i="1"/>
  <c r="G22" i="1"/>
  <c r="H22" i="1"/>
  <c r="F24" i="1"/>
  <c r="F23" i="1"/>
  <c r="F22" i="1"/>
</calcChain>
</file>

<file path=xl/comments1.xml><?xml version="1.0" encoding="utf-8"?>
<comments xmlns="http://schemas.openxmlformats.org/spreadsheetml/2006/main">
  <authors>
    <author>Автор</author>
  </authors>
  <commentList>
    <comment ref="D15" authorId="0">
      <text>
        <r>
          <rPr>
            <b/>
            <sz val="8"/>
            <color indexed="81"/>
            <rFont val="Tahoma"/>
            <family val="2"/>
            <charset val="204"/>
          </rPr>
          <t>2017
2018
2019</t>
        </r>
      </text>
    </comment>
  </commentList>
</comments>
</file>

<file path=xl/sharedStrings.xml><?xml version="1.0" encoding="utf-8"?>
<sst xmlns="http://schemas.openxmlformats.org/spreadsheetml/2006/main" count="309" uniqueCount="179">
  <si>
    <t>1.</t>
  </si>
  <si>
    <t>Строительство воздушных линий</t>
  </si>
  <si>
    <t>1.j</t>
  </si>
  <si>
    <t>1.j.k</t>
  </si>
  <si>
    <t>1.j.k.l</t>
  </si>
  <si>
    <t>1.j.k.l.m</t>
  </si>
  <si>
    <t>…</t>
  </si>
  <si>
    <t>&lt;пообъектная расшифровка&gt;</t>
  </si>
  <si>
    <t>2.</t>
  </si>
  <si>
    <t>Строительство кабельных линий</t>
  </si>
  <si>
    <t>2.j</t>
  </si>
  <si>
    <t>2.j.k</t>
  </si>
  <si>
    <t>2.j.k.l</t>
  </si>
  <si>
    <t>2.j.k.l.m</t>
  </si>
  <si>
    <t>3.</t>
  </si>
  <si>
    <t>Строительство пунктов секционирования</t>
  </si>
  <si>
    <t>3.j</t>
  </si>
  <si>
    <t>3.j.k</t>
  </si>
  <si>
    <t>4.j</t>
  </si>
  <si>
    <t>4.j.k</t>
  </si>
  <si>
    <t>4.j.k.l</t>
  </si>
  <si>
    <t>Строительство центров питания, подстанций уровнем напряжения 35 кВ и выше (ПС)</t>
  </si>
  <si>
    <t>5.j</t>
  </si>
  <si>
    <t>Материал опоры</t>
  </si>
  <si>
    <t>ПС 35 кВ</t>
  </si>
  <si>
    <t xml:space="preserve">ПС 110 кВ и выше </t>
  </si>
  <si>
    <t>деревянные</t>
  </si>
  <si>
    <t>металлические</t>
  </si>
  <si>
    <t>железобетонные</t>
  </si>
  <si>
    <t>неизолированный провод</t>
  </si>
  <si>
    <t>изолированный провод</t>
  </si>
  <si>
    <t>Тип провода</t>
  </si>
  <si>
    <t>Материал провода</t>
  </si>
  <si>
    <t>медный</t>
  </si>
  <si>
    <t>стальной</t>
  </si>
  <si>
    <t>сталеалюминиевый</t>
  </si>
  <si>
    <t>Сечение провода</t>
  </si>
  <si>
    <t>Способ прокладки кабельных линий</t>
  </si>
  <si>
    <t>в траншеях</t>
  </si>
  <si>
    <t>в блоках</t>
  </si>
  <si>
    <t>в каналах</t>
  </si>
  <si>
    <t>в туннелях и коллекторах</t>
  </si>
  <si>
    <t>в галереях и эстакадах</t>
  </si>
  <si>
    <t>Cечение провода</t>
  </si>
  <si>
    <t>распределительные пункты (РП)</t>
  </si>
  <si>
    <t>переключательные пункты (ПП)</t>
  </si>
  <si>
    <t>Номинальный ток</t>
  </si>
  <si>
    <t>до 100 А включительно</t>
  </si>
  <si>
    <t>от 100 до 250 А включительно</t>
  </si>
  <si>
    <t>от 250 до 500 А включительно</t>
  </si>
  <si>
    <t>одножильные</t>
  </si>
  <si>
    <t>реклоузеры</t>
  </si>
  <si>
    <t>двухтрансформаторные и более</t>
  </si>
  <si>
    <t>до 25 кВА включительно</t>
  </si>
  <si>
    <t>от 25 до 100 кВА включительно</t>
  </si>
  <si>
    <t>от 100 до 250 кВА включительно</t>
  </si>
  <si>
    <t>свыше 1000 кВА</t>
  </si>
  <si>
    <t>Трансформаторная мощность</t>
  </si>
  <si>
    <t>однотрансформаторные</t>
  </si>
  <si>
    <t>с резиновой и пластмассовой изоляцией</t>
  </si>
  <si>
    <t>с бумажной изоляцией</t>
  </si>
  <si>
    <t>Приложение № 1</t>
  </si>
  <si>
    <t xml:space="preserve">*
</t>
  </si>
  <si>
    <t>м</t>
  </si>
  <si>
    <t>Протяженность
(для ЛЭП)</t>
  </si>
  <si>
    <t>кВт</t>
  </si>
  <si>
    <t>тыс.руб.</t>
  </si>
  <si>
    <t>Год ввода
объекта</t>
  </si>
  <si>
    <t>Жильность кабельных линий</t>
  </si>
  <si>
    <t>Кабельные линим по типу изоляции</t>
  </si>
  <si>
    <t>Тип по количеству трансформаторов</t>
  </si>
  <si>
    <t>1.1</t>
  </si>
  <si>
    <t>1.2</t>
  </si>
  <si>
    <t>1.3</t>
  </si>
  <si>
    <t>Тип</t>
  </si>
  <si>
    <t>4</t>
  </si>
  <si>
    <t xml:space="preserve">до 50 квадратных мм включительно </t>
  </si>
  <si>
    <t xml:space="preserve">от 50 до 100 квадратных мм включительно </t>
  </si>
  <si>
    <t xml:space="preserve">от 100 до 200 квадратных мм включительно </t>
  </si>
  <si>
    <t xml:space="preserve">от 200 до 500 квадратных мм включительно </t>
  </si>
  <si>
    <t>от 500 до 800 квадратных мм включительно</t>
  </si>
  <si>
    <t>свыше 800 квадратных мм</t>
  </si>
  <si>
    <t>горизонтальное наклонное бурение</t>
  </si>
  <si>
    <t>многожильные</t>
  </si>
  <si>
    <t>от 500 до 1000 А включительно</t>
  </si>
  <si>
    <t>свыше 1000 А</t>
  </si>
  <si>
    <t>Строительство трансформаторных подстанций (ТП), за исключением распределительных трансформаторных подстанций (РТП) с уровнем напряжения до 35 кВ</t>
  </si>
  <si>
    <t>Трансформаторные подстанции (ТП), за исключением распределительных трансформаторных подстанций (РТП),</t>
  </si>
  <si>
    <t>6.</t>
  </si>
  <si>
    <t>6.j</t>
  </si>
  <si>
    <t>5</t>
  </si>
  <si>
    <t>Строительство распределительных трансформаторных подстанций (РТП) с уровнем напряжения до 35 кВ</t>
  </si>
  <si>
    <t>Распределительные трансформаторные подстанции (РТП),</t>
  </si>
  <si>
    <t>5.j.k</t>
  </si>
  <si>
    <t>5.j.k.l</t>
  </si>
  <si>
    <t>алюминиевый</t>
  </si>
  <si>
    <t>Объект электросетевого хозяйства/ Средство коммерческого учетаэлектрической энергии (мощности)</t>
  </si>
  <si>
    <t>Уровень
напряжения, кВ</t>
  </si>
  <si>
    <t>Максимальная
мощность</t>
  </si>
  <si>
    <t>(0,4 и ниже; 6-10; 35; 110 и выше)</t>
  </si>
  <si>
    <t>от 250 до 400 кВА</t>
  </si>
  <si>
    <t>от 420 до 1000 кВА включительно</t>
  </si>
  <si>
    <t>7.</t>
  </si>
  <si>
    <t>Обеспечение средствами коммерческого учета электрической энергии (мощности)</t>
  </si>
  <si>
    <t>7.j</t>
  </si>
  <si>
    <t>однофазный</t>
  </si>
  <si>
    <t>трехфазный</t>
  </si>
  <si>
    <t>7.j.k</t>
  </si>
  <si>
    <t>прямого включения</t>
  </si>
  <si>
    <t>полукосвенного включения</t>
  </si>
  <si>
    <t>косвенного включения</t>
  </si>
  <si>
    <t>Строительство ВЛИ-0,4кВ.Водомерный пост.пл.Коммуны,1. ФГБУ "Северное управление по гидрометеорологии и мониторингу окружающей среды"</t>
  </si>
  <si>
    <t>Строительство ВЛИ-0,4кВ.Здание бытового обслуживания.ул.2-ая Пролетарская,75б. Жаравин С.А.</t>
  </si>
  <si>
    <t>Строительство ВЛИ-0,4кВ.Ж/д. Слободка.Холопова Н.А.</t>
  </si>
  <si>
    <t>Строительство ВЛИ-0,4кВ.Хоз.постройка. ул.Заовражская,90.Ошуркова О.Н.</t>
  </si>
  <si>
    <t>Строительство ВЛИ-0,4кВ.Магазин. ул.Виноградова,50.Челноков А.Л.</t>
  </si>
  <si>
    <t>Строительство ВЛИ-0,4кВ.Стройплощадка. ул.Хабарова.Пестовников А.В.</t>
  </si>
  <si>
    <t>Строительство ВЛИ-0,4кВ.Ж/д. Слободка.Карачева Т.В.</t>
  </si>
  <si>
    <t>Строительство ВЛ-0,22кВ.Нежилое здание. Ул.Водников,91.Реутов С.А.</t>
  </si>
  <si>
    <t>Строительство ВЛИ-0,4кВ.Стройплощадка. Дымково.Попов А.Г.</t>
  </si>
  <si>
    <t>Строительство ВЛИ-0,4кВ.Ж/д. ул. Цветочная,д.1.Ермолин И.А.</t>
  </si>
  <si>
    <t>Строительство ВЛИ-0,4кВ.КНС. ул. Катышово. МУП "Водоканал"</t>
  </si>
  <si>
    <t>Строительство ВЛИ-0,4кВ.Ж/д. пер. Гончарный,д.4а.Звонарева Я.А.</t>
  </si>
  <si>
    <t xml:space="preserve">Строительство ВЛИ-0,4кВ.Торговый павильон. ул.Пионерская,д.6.Зелянин А.Л. </t>
  </si>
  <si>
    <t xml:space="preserve">Строительство ВЛИ-0,4кВ.Административное здание. ул.Московская,д.3.УФСБ </t>
  </si>
  <si>
    <t>Строительство ВЛИ-0,4кВ.Ж/дом. Дымково.</t>
  </si>
  <si>
    <t>Строительство ВЛИ-0,4кВ.Здание торгового павильона. ул.Кузнецова,д.60.Остроумова Л.Е.</t>
  </si>
  <si>
    <t>Строительство ВЛИ-0,4кВ.Материальный склад. ул.1-я Слободская.Чебыкин А.А.</t>
  </si>
  <si>
    <t>Строительство ВЛИ-0,4кВ.Нежилое здание конторы. ул.Кирова,д.87.ИП Коряковская А.А.</t>
  </si>
  <si>
    <t>Строительство ВЛИ-0,4кВ.Склады. ул.Набережная,д.1а.Соболев С.Н.</t>
  </si>
  <si>
    <t>Строительство ВЛИ-0,4кВ.Производственная база. ул.Виноградова,д.87/2.Илатовский И.Н.</t>
  </si>
  <si>
    <t>Строительство ВЛИ-0,4кВ.Склад. ул.Гледенская.Чагин А.А.</t>
  </si>
  <si>
    <t>Строительство ВЛИ-0,4кВ.Нежилые помещения. ул.Хабарова.Попов В.А.</t>
  </si>
  <si>
    <t>Строительство ВЛИ-0,4кВ.Магазин. д. Слободка.Маркова Р.С.</t>
  </si>
  <si>
    <t xml:space="preserve">   </t>
  </si>
  <si>
    <t>Строительство КЛ-6кВ.Производственная площадка.Тельтевский О.Н.</t>
  </si>
  <si>
    <t xml:space="preserve">Часть(1/2) жилого дома, ул. Кузнецова,д.38, Брага И.Н. </t>
  </si>
  <si>
    <t xml:space="preserve">Стройплощадка жилого дома, ул. Пушкина,д.21, Шилыковский А.А. </t>
  </si>
  <si>
    <t xml:space="preserve">Жилой дом, ул. Атласова,д.48, Шитиков И.Н. </t>
  </si>
  <si>
    <t xml:space="preserve">Здание магазина, ул. Виноградова,д.38а, Попов Н.А. </t>
  </si>
  <si>
    <t xml:space="preserve">Жилой дом, ул. Шильниковского,д.111, Говоров В.А. </t>
  </si>
  <si>
    <t xml:space="preserve">Стройплощадка жилого дома, ул. Неводчикова,д.27, Редькина Н.А. </t>
  </si>
  <si>
    <t xml:space="preserve">Нежилое здание, ул. Пушкина,д.93б, Точеный Ю.М. </t>
  </si>
  <si>
    <t>Асфальтный завод, аэропорт, ООО "СВДом"</t>
  </si>
  <si>
    <t>Автомойка, ул. Кирова,д.87, Курляндская И.Г.</t>
  </si>
  <si>
    <t xml:space="preserve">Жилой дом, пер. Фабричный,д.17, Дяткинский А.В. </t>
  </si>
  <si>
    <t xml:space="preserve">Жилой дом, ул. Заовражская,д.56, Крышмарь О.А. </t>
  </si>
  <si>
    <t>ТВЦ, ул. Гледенская,д.36, корп.2, Протасова В.Ф.</t>
  </si>
  <si>
    <t>Стройплощадка административного здания, ул. Кирова,д.69а,ИП Пашинская О.Н.</t>
  </si>
  <si>
    <t>Производственное здание, ул. Виноградова,д.87/2,Илатовский И.Н.</t>
  </si>
  <si>
    <t>Торговый павильон, пр. Советский,д.196,ИП Сенюкова М.И.</t>
  </si>
  <si>
    <t>Нежилые помещения, ул.Красная,д.132, Брюхов О.В.</t>
  </si>
  <si>
    <t xml:space="preserve">Жилой дом, ул. 2-я Слободская,д.10, Суслонов А.С. </t>
  </si>
  <si>
    <t xml:space="preserve">Жилой дом, ул. Красноармейская,д.68, Трудов С.А. </t>
  </si>
  <si>
    <t xml:space="preserve">Жилой дом, ул. Хабарова,д.7, Фетюкова Л.Д. </t>
  </si>
  <si>
    <t>Нежилое помещение, ул.Виноградова,д.87, Екимовский Н.В.</t>
  </si>
  <si>
    <t>Нежилое здание, ул.Кирова,д.87, Кабаков А.В.</t>
  </si>
  <si>
    <t xml:space="preserve">Жилой дом, ул. Луговая,д.45, Чебыкина Е.Н. </t>
  </si>
  <si>
    <t>Здание медицинского центра, ул. Красноармейская,д.64б, ООО "МЦ "Медведь"</t>
  </si>
  <si>
    <t xml:space="preserve">Жилой дом, Федоровская,д.30, Стрекаловская З.Г. </t>
  </si>
  <si>
    <t>Нежилое здание, Слободка, Маркова Р.С.</t>
  </si>
  <si>
    <t xml:space="preserve">Жилой дом,Дымково, Рыжков Р.А. </t>
  </si>
  <si>
    <t xml:space="preserve">Гараж, пер. Молодежный,д.7, Батакова В.Д. </t>
  </si>
  <si>
    <t xml:space="preserve">Часть(1/3) жилого дома, пр. Советский,д.45, Муравьева О.П. </t>
  </si>
  <si>
    <t>Нежилое здание, пер.Революционный,д.5,ИП Осадчук Е.В.</t>
  </si>
  <si>
    <t>Нежилое здание, ул.Васендина,д.16, Митин В.К.</t>
  </si>
  <si>
    <t xml:space="preserve">Часть(1/3) жилого дома, ул. Кирова,д.22, Суслова Т.Н. </t>
  </si>
  <si>
    <t>-</t>
  </si>
  <si>
    <t>ООО "Электротеплосеть" г.Великий Устюг, ул. Набережная,67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</si>
  <si>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</si>
  <si>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</si>
  <si>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утв. приказом Федеральной антимонопольной службы</t>
  </si>
  <si>
    <t>от 29 августа 2017 г. № 1135/17</t>
  </si>
  <si>
    <t>(в ред. от 22 июня 2020 г.)</t>
  </si>
  <si>
    <t xml:space="preserve">                      обеспечение средствами коммерческого учета электрической энергии(мощности)</t>
  </si>
  <si>
    <t xml:space="preserve">              мероприятий инвестиционной программы территориальной сетевой организации, а так же на </t>
  </si>
  <si>
    <t xml:space="preserve">                         хозяйства для целей технологическогоприсоединения и для целей реализации иных </t>
  </si>
  <si>
    <t xml:space="preserve">                          Расходы на строительство введенных в эксплуатацию объектов электросетевого </t>
  </si>
  <si>
    <t>Расходы на
строительство
объекта/ на обеспечение СКУ электрической энергии(мощности)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</si>
</sst>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4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sz val="7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right" vertical="center" wrapText="1" indent="1"/>
    </xf>
    <xf numFmtId="0" fontId="1" fillId="5" borderId="1" xfId="0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0" xfId="0" applyFont="1" applyFill="1"/>
    <xf numFmtId="0" fontId="7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horizontal="right" vertical="center" wrapText="1" inden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1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right" vertical="center" wrapText="1" inden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right" vertical="center" wrapText="1" indent="1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Z189"/>
  <sheetViews>
    <sheetView tabSelected="1" view="pageBreakPreview" topLeftCell="A178" zoomScale="130" zoomScaleNormal="100" zoomScaleSheetLayoutView="130" workbookViewId="0">
      <selection activeCell="C193" sqref="C193"/>
    </sheetView>
  </sheetViews>
  <sheetFormatPr defaultColWidth="9.109375" defaultRowHeight="11.4" outlineLevelRow="1" x14ac:dyDescent="0.2"/>
  <cols>
    <col min="1" max="1" width="4.109375" style="4" customWidth="1"/>
    <col min="2" max="2" width="7.88671875" style="17" bestFit="1" customWidth="1"/>
    <col min="3" max="3" width="49.44140625" style="1" customWidth="1"/>
    <col min="4" max="4" width="9.33203125" style="1" bestFit="1" customWidth="1"/>
    <col min="5" max="5" width="11.6640625" style="1" bestFit="1" customWidth="1"/>
    <col min="6" max="6" width="13.88671875" style="1" bestFit="1" customWidth="1"/>
    <col min="7" max="7" width="12.5546875" style="1" bestFit="1" customWidth="1"/>
    <col min="8" max="8" width="16.44140625" style="1" customWidth="1"/>
    <col min="9" max="16384" width="9.109375" style="1"/>
  </cols>
  <sheetData>
    <row r="1" spans="2:26" x14ac:dyDescent="0.2">
      <c r="B1" s="43"/>
      <c r="C1" s="43"/>
      <c r="D1" s="46"/>
      <c r="E1" s="46"/>
      <c r="F1" s="46"/>
      <c r="G1" s="46"/>
      <c r="H1" s="46" t="s">
        <v>61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2:26" x14ac:dyDescent="0.2">
      <c r="B2" s="43"/>
      <c r="C2" s="43"/>
      <c r="D2" s="46"/>
      <c r="E2" s="46"/>
      <c r="F2" s="46"/>
      <c r="G2" s="46"/>
      <c r="H2" s="46" t="s">
        <v>169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2:26" x14ac:dyDescent="0.2">
      <c r="B3" s="43"/>
      <c r="C3" s="43"/>
      <c r="D3" s="46"/>
      <c r="E3" s="46"/>
      <c r="F3" s="46"/>
      <c r="G3" s="46"/>
      <c r="H3" s="46" t="s">
        <v>170</v>
      </c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2:26" x14ac:dyDescent="0.2">
      <c r="B4" s="43"/>
      <c r="C4" s="43"/>
      <c r="D4" s="46"/>
      <c r="E4" s="46"/>
      <c r="F4" s="46"/>
      <c r="G4" s="46"/>
      <c r="H4" s="46" t="s">
        <v>171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2:26" x14ac:dyDescent="0.2">
      <c r="B5" s="43"/>
      <c r="C5" s="43"/>
      <c r="D5" s="47"/>
      <c r="E5" s="47"/>
      <c r="F5" s="47"/>
      <c r="G5" s="47"/>
      <c r="H5" s="46" t="s">
        <v>172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2:26" x14ac:dyDescent="0.2">
      <c r="C6" s="43"/>
      <c r="D6" s="47"/>
      <c r="E6" s="47"/>
      <c r="F6" s="47"/>
      <c r="G6" s="47"/>
      <c r="H6" s="48" t="s">
        <v>173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2:26" x14ac:dyDescent="0.2">
      <c r="B7" s="43"/>
      <c r="C7" s="43"/>
      <c r="D7" s="2"/>
      <c r="E7" s="2"/>
      <c r="F7" s="2"/>
    </row>
    <row r="8" spans="2:26" ht="15" x14ac:dyDescent="0.25">
      <c r="B8" s="43"/>
      <c r="C8" s="49" t="s">
        <v>177</v>
      </c>
    </row>
    <row r="9" spans="2:26" ht="15" x14ac:dyDescent="0.25">
      <c r="B9" s="43"/>
      <c r="C9" s="49" t="s">
        <v>176</v>
      </c>
    </row>
    <row r="10" spans="2:26" ht="15" x14ac:dyDescent="0.25">
      <c r="B10" s="43"/>
      <c r="C10" s="49" t="s">
        <v>175</v>
      </c>
    </row>
    <row r="11" spans="2:26" ht="15" x14ac:dyDescent="0.25">
      <c r="B11" s="43"/>
      <c r="C11" s="49" t="s">
        <v>174</v>
      </c>
    </row>
    <row r="12" spans="2:26" x14ac:dyDescent="0.2">
      <c r="B12" s="43"/>
    </row>
    <row r="13" spans="2:26" ht="13.8" x14ac:dyDescent="0.2">
      <c r="C13" s="24" t="s">
        <v>168</v>
      </c>
    </row>
    <row r="14" spans="2:26" x14ac:dyDescent="0.2">
      <c r="C14" s="23"/>
      <c r="D14" s="23"/>
      <c r="E14" s="23"/>
      <c r="F14" s="23"/>
      <c r="G14" s="23"/>
    </row>
    <row r="15" spans="2:26" ht="77.400000000000006" customHeight="1" x14ac:dyDescent="0.2">
      <c r="C15" s="44" t="s">
        <v>96</v>
      </c>
      <c r="D15" s="44" t="s">
        <v>67</v>
      </c>
      <c r="E15" s="21" t="s">
        <v>97</v>
      </c>
      <c r="F15" s="21" t="s">
        <v>64</v>
      </c>
      <c r="G15" s="21" t="s">
        <v>98</v>
      </c>
      <c r="H15" s="21" t="s">
        <v>178</v>
      </c>
    </row>
    <row r="16" spans="2:26" ht="31.2" customHeight="1" x14ac:dyDescent="0.2">
      <c r="C16" s="45"/>
      <c r="D16" s="45"/>
      <c r="E16" s="25" t="s">
        <v>99</v>
      </c>
      <c r="F16" s="22" t="s">
        <v>63</v>
      </c>
      <c r="G16" s="22" t="s">
        <v>65</v>
      </c>
      <c r="H16" s="22" t="s">
        <v>66</v>
      </c>
    </row>
    <row r="17" spans="1:8" ht="13.2" x14ac:dyDescent="0.2">
      <c r="A17" s="5" t="s">
        <v>62</v>
      </c>
      <c r="B17" s="14" t="s">
        <v>0</v>
      </c>
      <c r="C17" s="7" t="s">
        <v>1</v>
      </c>
      <c r="D17" s="7"/>
      <c r="E17" s="7"/>
      <c r="F17" s="7"/>
      <c r="G17" s="7"/>
      <c r="H17" s="7"/>
    </row>
    <row r="18" spans="1:8" ht="13.2" x14ac:dyDescent="0.2">
      <c r="A18" s="5" t="s">
        <v>62</v>
      </c>
      <c r="B18" s="19" t="s">
        <v>2</v>
      </c>
      <c r="C18" s="20" t="s">
        <v>23</v>
      </c>
      <c r="D18" s="10"/>
      <c r="E18" s="9"/>
      <c r="F18" s="9"/>
      <c r="G18" s="9"/>
      <c r="H18" s="9"/>
    </row>
    <row r="19" spans="1:8" ht="13.2" outlineLevel="1" x14ac:dyDescent="0.2">
      <c r="A19" s="5" t="s">
        <v>62</v>
      </c>
      <c r="B19" s="15" t="s">
        <v>71</v>
      </c>
      <c r="C19" s="6" t="s">
        <v>26</v>
      </c>
      <c r="D19" s="10"/>
      <c r="E19" s="9"/>
      <c r="F19" s="9"/>
      <c r="G19" s="9"/>
      <c r="H19" s="9"/>
    </row>
    <row r="20" spans="1:8" ht="13.2" outlineLevel="1" x14ac:dyDescent="0.2">
      <c r="A20" s="5" t="s">
        <v>62</v>
      </c>
      <c r="B20" s="15" t="s">
        <v>72</v>
      </c>
      <c r="C20" s="6" t="s">
        <v>27</v>
      </c>
      <c r="D20" s="10"/>
      <c r="E20" s="9"/>
      <c r="F20" s="9"/>
      <c r="G20" s="9"/>
      <c r="H20" s="9"/>
    </row>
    <row r="21" spans="1:8" ht="13.2" outlineLevel="1" x14ac:dyDescent="0.2">
      <c r="A21" s="5" t="s">
        <v>62</v>
      </c>
      <c r="B21" s="15" t="s">
        <v>73</v>
      </c>
      <c r="C21" s="6" t="s">
        <v>28</v>
      </c>
      <c r="D21" s="10"/>
      <c r="E21" s="9"/>
      <c r="F21" s="9"/>
      <c r="G21" s="9"/>
      <c r="H21" s="9"/>
    </row>
    <row r="22" spans="1:8" outlineLevel="1" x14ac:dyDescent="0.2">
      <c r="A22" s="5"/>
      <c r="B22" s="15"/>
      <c r="C22" s="6"/>
      <c r="D22" s="10">
        <v>2017</v>
      </c>
      <c r="E22" s="41">
        <v>0.4</v>
      </c>
      <c r="F22" s="39">
        <f>SUM(F54:F62)</f>
        <v>1190</v>
      </c>
      <c r="G22" s="39">
        <f t="shared" ref="G22:H22" si="0">SUM(G54:G62)</f>
        <v>650</v>
      </c>
      <c r="H22" s="36">
        <f t="shared" si="0"/>
        <v>212.30099999999999</v>
      </c>
    </row>
    <row r="23" spans="1:8" outlineLevel="1" x14ac:dyDescent="0.2">
      <c r="A23" s="5"/>
      <c r="B23" s="15"/>
      <c r="C23" s="6"/>
      <c r="D23" s="10">
        <v>2018</v>
      </c>
      <c r="E23" s="41">
        <v>0.4</v>
      </c>
      <c r="F23" s="39">
        <f>SUM(F64:F69)</f>
        <v>1059</v>
      </c>
      <c r="G23" s="39">
        <f t="shared" ref="G23:H23" si="1">SUM(G64:G69)</f>
        <v>570</v>
      </c>
      <c r="H23" s="36">
        <f t="shared" si="1"/>
        <v>228.977</v>
      </c>
    </row>
    <row r="24" spans="1:8" outlineLevel="1" x14ac:dyDescent="0.2">
      <c r="A24" s="5"/>
      <c r="B24" s="15"/>
      <c r="C24" s="6"/>
      <c r="D24" s="10">
        <v>2019</v>
      </c>
      <c r="E24" s="41">
        <v>0.4</v>
      </c>
      <c r="F24" s="39">
        <f>SUM(F71:F78)</f>
        <v>1225</v>
      </c>
      <c r="G24" s="39">
        <f t="shared" ref="G24:H24" si="2">SUM(G71:G78)</f>
        <v>718</v>
      </c>
      <c r="H24" s="36">
        <f t="shared" si="2"/>
        <v>320.12900000000002</v>
      </c>
    </row>
    <row r="25" spans="1:8" ht="13.2" x14ac:dyDescent="0.2">
      <c r="A25" s="5" t="s">
        <v>62</v>
      </c>
      <c r="B25" s="19" t="s">
        <v>3</v>
      </c>
      <c r="C25" s="20" t="s">
        <v>31</v>
      </c>
      <c r="D25" s="10"/>
      <c r="E25" s="41"/>
      <c r="F25" s="39"/>
      <c r="G25" s="39"/>
      <c r="H25" s="36"/>
    </row>
    <row r="26" spans="1:8" ht="13.2" outlineLevel="1" x14ac:dyDescent="0.2">
      <c r="A26" s="5" t="s">
        <v>62</v>
      </c>
      <c r="B26" s="15"/>
      <c r="C26" s="6" t="s">
        <v>30</v>
      </c>
      <c r="D26" s="10"/>
      <c r="E26" s="41"/>
      <c r="F26" s="39"/>
      <c r="G26" s="39"/>
      <c r="H26" s="36"/>
    </row>
    <row r="27" spans="1:8" outlineLevel="1" x14ac:dyDescent="0.2">
      <c r="A27" s="5"/>
      <c r="B27" s="15"/>
      <c r="C27" s="6"/>
      <c r="D27" s="10">
        <v>2017</v>
      </c>
      <c r="E27" s="41">
        <v>0.4</v>
      </c>
      <c r="F27" s="39">
        <f>SUM(F54:F60,F62)</f>
        <v>1110</v>
      </c>
      <c r="G27" s="39">
        <f t="shared" ref="G27:H27" si="3">SUM(G54:G60,G62)</f>
        <v>583</v>
      </c>
      <c r="H27" s="36">
        <f t="shared" si="3"/>
        <v>204.15699999999998</v>
      </c>
    </row>
    <row r="28" spans="1:8" outlineLevel="1" x14ac:dyDescent="0.2">
      <c r="A28" s="5"/>
      <c r="B28" s="15"/>
      <c r="C28" s="6"/>
      <c r="D28" s="10">
        <v>2018</v>
      </c>
      <c r="E28" s="41">
        <v>0.4</v>
      </c>
      <c r="F28" s="39">
        <f>SUM(F64:F69)</f>
        <v>1059</v>
      </c>
      <c r="G28" s="39">
        <f t="shared" ref="G28:H28" si="4">SUM(G64:G69)</f>
        <v>570</v>
      </c>
      <c r="H28" s="36">
        <f t="shared" si="4"/>
        <v>228.977</v>
      </c>
    </row>
    <row r="29" spans="1:8" outlineLevel="1" x14ac:dyDescent="0.2">
      <c r="A29" s="5"/>
      <c r="B29" s="15"/>
      <c r="C29" s="6"/>
      <c r="D29" s="10">
        <v>2019</v>
      </c>
      <c r="E29" s="41">
        <v>0.4</v>
      </c>
      <c r="F29" s="39">
        <f>SUM(F71:F78)</f>
        <v>1225</v>
      </c>
      <c r="G29" s="39">
        <f t="shared" ref="G29:H29" si="5">SUM(G71:G78)</f>
        <v>718</v>
      </c>
      <c r="H29" s="36">
        <f t="shared" si="5"/>
        <v>320.12900000000002</v>
      </c>
    </row>
    <row r="30" spans="1:8" ht="13.2" outlineLevel="1" x14ac:dyDescent="0.2">
      <c r="A30" s="5" t="s">
        <v>62</v>
      </c>
      <c r="B30" s="15"/>
      <c r="C30" s="6" t="s">
        <v>29</v>
      </c>
      <c r="D30" s="10"/>
      <c r="E30" s="41"/>
      <c r="F30" s="39"/>
      <c r="G30" s="39"/>
      <c r="H30" s="36"/>
    </row>
    <row r="31" spans="1:8" outlineLevel="1" x14ac:dyDescent="0.2">
      <c r="A31" s="5"/>
      <c r="B31" s="15"/>
      <c r="C31" s="6"/>
      <c r="D31" s="10">
        <v>2017</v>
      </c>
      <c r="E31" s="41">
        <f>E61</f>
        <v>0.4</v>
      </c>
      <c r="F31" s="39">
        <f t="shared" ref="F31:H31" si="6">F61</f>
        <v>80</v>
      </c>
      <c r="G31" s="39">
        <f t="shared" si="6"/>
        <v>67</v>
      </c>
      <c r="H31" s="36">
        <f t="shared" si="6"/>
        <v>8.1440000000000001</v>
      </c>
    </row>
    <row r="32" spans="1:8" ht="13.2" x14ac:dyDescent="0.2">
      <c r="A32" s="5" t="s">
        <v>62</v>
      </c>
      <c r="B32" s="19" t="s">
        <v>4</v>
      </c>
      <c r="C32" s="20" t="s">
        <v>32</v>
      </c>
      <c r="D32" s="10"/>
      <c r="E32" s="42"/>
      <c r="F32" s="40"/>
      <c r="G32" s="40"/>
      <c r="H32" s="9"/>
    </row>
    <row r="33" spans="1:8" ht="13.2" outlineLevel="1" x14ac:dyDescent="0.2">
      <c r="A33" s="5" t="s">
        <v>62</v>
      </c>
      <c r="B33" s="15"/>
      <c r="C33" s="6" t="s">
        <v>33</v>
      </c>
      <c r="D33" s="10"/>
      <c r="E33" s="42"/>
      <c r="F33" s="40"/>
      <c r="G33" s="40"/>
      <c r="H33" s="9"/>
    </row>
    <row r="34" spans="1:8" ht="13.2" outlineLevel="1" x14ac:dyDescent="0.2">
      <c r="A34" s="5" t="s">
        <v>62</v>
      </c>
      <c r="B34" s="15"/>
      <c r="C34" s="6" t="s">
        <v>34</v>
      </c>
      <c r="D34" s="10"/>
      <c r="E34" s="42"/>
      <c r="F34" s="40"/>
      <c r="G34" s="40"/>
      <c r="H34" s="9"/>
    </row>
    <row r="35" spans="1:8" ht="13.2" outlineLevel="1" x14ac:dyDescent="0.2">
      <c r="A35" s="5" t="s">
        <v>62</v>
      </c>
      <c r="B35" s="15"/>
      <c r="C35" s="6" t="s">
        <v>35</v>
      </c>
      <c r="D35" s="10"/>
      <c r="E35" s="42"/>
      <c r="F35" s="40"/>
      <c r="G35" s="40"/>
      <c r="H35" s="9"/>
    </row>
    <row r="36" spans="1:8" outlineLevel="1" x14ac:dyDescent="0.2">
      <c r="A36" s="5"/>
      <c r="B36" s="15"/>
      <c r="C36" s="6" t="s">
        <v>95</v>
      </c>
      <c r="D36" s="10"/>
      <c r="E36" s="42"/>
      <c r="F36" s="40"/>
      <c r="G36" s="40"/>
      <c r="H36" s="9"/>
    </row>
    <row r="37" spans="1:8" outlineLevel="1" x14ac:dyDescent="0.2">
      <c r="A37" s="5"/>
      <c r="B37" s="15"/>
      <c r="C37" s="6"/>
      <c r="D37" s="10">
        <v>2017</v>
      </c>
      <c r="E37" s="41">
        <v>0.4</v>
      </c>
      <c r="F37" s="39">
        <f>SUM(F54:F62)</f>
        <v>1190</v>
      </c>
      <c r="G37" s="39">
        <f t="shared" ref="G37:H37" si="7">SUM(G54:G62)</f>
        <v>650</v>
      </c>
      <c r="H37" s="36">
        <f t="shared" si="7"/>
        <v>212.30099999999999</v>
      </c>
    </row>
    <row r="38" spans="1:8" outlineLevel="1" x14ac:dyDescent="0.2">
      <c r="A38" s="5"/>
      <c r="B38" s="15"/>
      <c r="C38" s="6"/>
      <c r="D38" s="10">
        <v>2018</v>
      </c>
      <c r="E38" s="41">
        <v>0.4</v>
      </c>
      <c r="F38" s="39">
        <f>SUM(F64:F69)</f>
        <v>1059</v>
      </c>
      <c r="G38" s="39">
        <f t="shared" ref="G38:H38" si="8">SUM(G64:G69)</f>
        <v>570</v>
      </c>
      <c r="H38" s="36">
        <f t="shared" si="8"/>
        <v>228.977</v>
      </c>
    </row>
    <row r="39" spans="1:8" outlineLevel="1" x14ac:dyDescent="0.2">
      <c r="A39" s="5"/>
      <c r="B39" s="15"/>
      <c r="C39" s="6"/>
      <c r="D39" s="10">
        <v>2019</v>
      </c>
      <c r="E39" s="41">
        <v>0.4</v>
      </c>
      <c r="F39" s="39">
        <f>SUM(F71:F78)</f>
        <v>1225</v>
      </c>
      <c r="G39" s="39">
        <f t="shared" ref="G39:H39" si="9">SUM(G71:G78)</f>
        <v>718</v>
      </c>
      <c r="H39" s="36">
        <f t="shared" si="9"/>
        <v>320.12900000000002</v>
      </c>
    </row>
    <row r="40" spans="1:8" ht="13.2" x14ac:dyDescent="0.2">
      <c r="A40" s="5" t="s">
        <v>62</v>
      </c>
      <c r="B40" s="19" t="s">
        <v>5</v>
      </c>
      <c r="C40" s="20" t="s">
        <v>36</v>
      </c>
      <c r="D40" s="10"/>
      <c r="E40" s="42"/>
      <c r="F40" s="40"/>
      <c r="G40" s="40"/>
      <c r="H40" s="9"/>
    </row>
    <row r="41" spans="1:8" ht="13.2" outlineLevel="1" x14ac:dyDescent="0.2">
      <c r="A41" s="5" t="s">
        <v>62</v>
      </c>
      <c r="B41" s="15"/>
      <c r="C41" s="6" t="s">
        <v>76</v>
      </c>
      <c r="D41" s="10"/>
      <c r="E41" s="42"/>
      <c r="F41" s="40"/>
      <c r="G41" s="40"/>
      <c r="H41" s="9"/>
    </row>
    <row r="42" spans="1:8" outlineLevel="1" x14ac:dyDescent="0.2">
      <c r="A42" s="5"/>
      <c r="B42" s="15"/>
      <c r="C42" s="6"/>
      <c r="D42" s="10">
        <v>2017</v>
      </c>
      <c r="E42" s="41">
        <v>0.4</v>
      </c>
      <c r="F42" s="39">
        <f>SUM(F54:F62)</f>
        <v>1190</v>
      </c>
      <c r="G42" s="39">
        <f t="shared" ref="G42:H42" si="10">SUM(G54:G62)</f>
        <v>650</v>
      </c>
      <c r="H42" s="36">
        <f t="shared" si="10"/>
        <v>212.30099999999999</v>
      </c>
    </row>
    <row r="43" spans="1:8" outlineLevel="1" x14ac:dyDescent="0.2">
      <c r="A43" s="5"/>
      <c r="B43" s="15"/>
      <c r="C43" s="6"/>
      <c r="D43" s="10">
        <v>2018</v>
      </c>
      <c r="E43" s="41">
        <v>0.4</v>
      </c>
      <c r="F43" s="39">
        <f>SUM(F64:F67,F69)</f>
        <v>945</v>
      </c>
      <c r="G43" s="39">
        <f t="shared" ref="G43:H43" si="11">SUM(G64:G67,G69)</f>
        <v>429</v>
      </c>
      <c r="H43" s="36">
        <f t="shared" si="11"/>
        <v>186.07499999999999</v>
      </c>
    </row>
    <row r="44" spans="1:8" outlineLevel="1" x14ac:dyDescent="0.2">
      <c r="A44" s="5"/>
      <c r="B44" s="15"/>
      <c r="C44" s="6"/>
      <c r="D44" s="10">
        <v>2019</v>
      </c>
      <c r="E44" s="41">
        <v>0.4</v>
      </c>
      <c r="F44" s="39">
        <f>SUM(F72:F78)</f>
        <v>925</v>
      </c>
      <c r="G44" s="39">
        <f t="shared" ref="G44:H44" si="12">SUM(G72:G78)</f>
        <v>577</v>
      </c>
      <c r="H44" s="36">
        <f t="shared" si="12"/>
        <v>243.70400000000001</v>
      </c>
    </row>
    <row r="45" spans="1:8" ht="13.2" outlineLevel="1" x14ac:dyDescent="0.2">
      <c r="A45" s="5" t="s">
        <v>62</v>
      </c>
      <c r="B45" s="15"/>
      <c r="C45" s="6" t="s">
        <v>77</v>
      </c>
      <c r="D45" s="10"/>
      <c r="E45" s="41"/>
      <c r="F45" s="39"/>
      <c r="G45" s="39"/>
      <c r="H45" s="36"/>
    </row>
    <row r="46" spans="1:8" outlineLevel="1" x14ac:dyDescent="0.2">
      <c r="A46" s="5"/>
      <c r="B46" s="15"/>
      <c r="C46" s="6"/>
      <c r="D46" s="10">
        <v>2018</v>
      </c>
      <c r="E46" s="41">
        <v>0.4</v>
      </c>
      <c r="F46" s="39">
        <f>F68</f>
        <v>114</v>
      </c>
      <c r="G46" s="39">
        <f t="shared" ref="G46:H46" si="13">G68</f>
        <v>141</v>
      </c>
      <c r="H46" s="36">
        <f t="shared" si="13"/>
        <v>42.902000000000001</v>
      </c>
    </row>
    <row r="47" spans="1:8" outlineLevel="1" x14ac:dyDescent="0.2">
      <c r="A47" s="5"/>
      <c r="B47" s="15"/>
      <c r="C47" s="6"/>
      <c r="D47" s="10">
        <v>2019</v>
      </c>
      <c r="E47" s="41">
        <v>0.4</v>
      </c>
      <c r="F47" s="39">
        <f>F71</f>
        <v>300</v>
      </c>
      <c r="G47" s="39">
        <f t="shared" ref="G47:H47" si="14">G71</f>
        <v>141</v>
      </c>
      <c r="H47" s="36">
        <f t="shared" si="14"/>
        <v>76.424999999999997</v>
      </c>
    </row>
    <row r="48" spans="1:8" ht="13.2" outlineLevel="1" x14ac:dyDescent="0.2">
      <c r="A48" s="5" t="s">
        <v>62</v>
      </c>
      <c r="B48" s="15"/>
      <c r="C48" s="6" t="s">
        <v>78</v>
      </c>
      <c r="D48" s="10"/>
      <c r="E48" s="9"/>
      <c r="F48" s="9"/>
      <c r="G48" s="9"/>
      <c r="H48" s="9"/>
    </row>
    <row r="49" spans="1:8" ht="13.2" outlineLevel="1" x14ac:dyDescent="0.2">
      <c r="A49" s="5" t="s">
        <v>62</v>
      </c>
      <c r="B49" s="15"/>
      <c r="C49" s="6" t="s">
        <v>79</v>
      </c>
      <c r="D49" s="10"/>
      <c r="E49" s="9"/>
      <c r="F49" s="9"/>
      <c r="G49" s="9"/>
      <c r="H49" s="9" t="s">
        <v>134</v>
      </c>
    </row>
    <row r="50" spans="1:8" ht="13.2" outlineLevel="1" x14ac:dyDescent="0.2">
      <c r="A50" s="5" t="s">
        <v>62</v>
      </c>
      <c r="B50" s="15"/>
      <c r="C50" s="6" t="s">
        <v>80</v>
      </c>
      <c r="D50" s="10"/>
      <c r="E50" s="9"/>
      <c r="F50" s="9"/>
      <c r="G50" s="9"/>
      <c r="H50" s="9"/>
    </row>
    <row r="51" spans="1:8" ht="13.2" outlineLevel="1" x14ac:dyDescent="0.2">
      <c r="A51" s="5" t="s">
        <v>62</v>
      </c>
      <c r="B51" s="15"/>
      <c r="C51" s="6" t="s">
        <v>81</v>
      </c>
      <c r="D51" s="10"/>
      <c r="E51" s="9"/>
      <c r="F51" s="9"/>
      <c r="G51" s="9"/>
      <c r="H51" s="9"/>
    </row>
    <row r="52" spans="1:8" ht="13.2" outlineLevel="1" x14ac:dyDescent="0.2">
      <c r="A52" s="5" t="s">
        <v>62</v>
      </c>
      <c r="B52" s="16" t="s">
        <v>6</v>
      </c>
      <c r="C52" s="8" t="s">
        <v>7</v>
      </c>
      <c r="D52" s="10"/>
      <c r="E52" s="9"/>
      <c r="F52" s="9"/>
      <c r="G52" s="9"/>
      <c r="H52" s="9"/>
    </row>
    <row r="53" spans="1:8" ht="12" outlineLevel="1" x14ac:dyDescent="0.2">
      <c r="A53" s="5"/>
      <c r="B53" s="16"/>
      <c r="C53" s="8"/>
      <c r="D53" s="10"/>
      <c r="E53" s="9"/>
      <c r="F53" s="9"/>
      <c r="G53" s="9"/>
      <c r="H53" s="9"/>
    </row>
    <row r="54" spans="1:8" ht="28.8" outlineLevel="1" x14ac:dyDescent="0.2">
      <c r="A54" s="5"/>
      <c r="B54" s="16"/>
      <c r="C54" s="35" t="s">
        <v>111</v>
      </c>
      <c r="D54" s="10">
        <v>2017</v>
      </c>
      <c r="E54" s="41">
        <v>0.4</v>
      </c>
      <c r="F54" s="39">
        <v>150</v>
      </c>
      <c r="G54" s="39">
        <v>67</v>
      </c>
      <c r="H54" s="36">
        <v>20.218</v>
      </c>
    </row>
    <row r="55" spans="1:8" ht="19.2" outlineLevel="1" x14ac:dyDescent="0.2">
      <c r="A55" s="5"/>
      <c r="B55" s="16"/>
      <c r="C55" s="35" t="s">
        <v>112</v>
      </c>
      <c r="D55" s="10">
        <v>2017</v>
      </c>
      <c r="E55" s="41">
        <v>0.4</v>
      </c>
      <c r="F55" s="39">
        <v>100</v>
      </c>
      <c r="G55" s="39">
        <v>67</v>
      </c>
      <c r="H55" s="36">
        <v>25.687999999999999</v>
      </c>
    </row>
    <row r="56" spans="1:8" ht="12" outlineLevel="1" x14ac:dyDescent="0.2">
      <c r="A56" s="5"/>
      <c r="B56" s="16"/>
      <c r="C56" s="35" t="s">
        <v>113</v>
      </c>
      <c r="D56" s="10">
        <v>2017</v>
      </c>
      <c r="E56" s="41">
        <v>0.4</v>
      </c>
      <c r="F56" s="39">
        <v>200</v>
      </c>
      <c r="G56" s="39">
        <v>67</v>
      </c>
      <c r="H56" s="36">
        <v>17.623000000000001</v>
      </c>
    </row>
    <row r="57" spans="1:8" ht="19.2" outlineLevel="1" x14ac:dyDescent="0.2">
      <c r="A57" s="5"/>
      <c r="B57" s="16"/>
      <c r="C57" s="35" t="s">
        <v>114</v>
      </c>
      <c r="D57" s="10">
        <v>2017</v>
      </c>
      <c r="E57" s="41">
        <v>0.4</v>
      </c>
      <c r="F57" s="39">
        <v>70</v>
      </c>
      <c r="G57" s="39">
        <v>67</v>
      </c>
      <c r="H57" s="36">
        <v>4.2569999999999997</v>
      </c>
    </row>
    <row r="58" spans="1:8" ht="12" outlineLevel="1" x14ac:dyDescent="0.2">
      <c r="A58" s="5"/>
      <c r="B58" s="16"/>
      <c r="C58" s="35" t="s">
        <v>115</v>
      </c>
      <c r="D58" s="10">
        <v>2017</v>
      </c>
      <c r="E58" s="41">
        <v>0.4</v>
      </c>
      <c r="F58" s="39">
        <v>350</v>
      </c>
      <c r="G58" s="39">
        <v>114</v>
      </c>
      <c r="H58" s="36">
        <v>78.674000000000007</v>
      </c>
    </row>
    <row r="59" spans="1:8" ht="12" outlineLevel="1" x14ac:dyDescent="0.2">
      <c r="A59" s="5"/>
      <c r="B59" s="16"/>
      <c r="C59" s="35" t="s">
        <v>116</v>
      </c>
      <c r="D59" s="10">
        <v>2017</v>
      </c>
      <c r="E59" s="41">
        <v>0.4</v>
      </c>
      <c r="F59" s="39">
        <v>100</v>
      </c>
      <c r="G59" s="39">
        <v>67</v>
      </c>
      <c r="H59" s="36">
        <v>26.891999999999999</v>
      </c>
    </row>
    <row r="60" spans="1:8" ht="12" outlineLevel="1" x14ac:dyDescent="0.2">
      <c r="A60" s="5"/>
      <c r="B60" s="16"/>
      <c r="C60" s="35" t="s">
        <v>117</v>
      </c>
      <c r="D60" s="10">
        <v>2017</v>
      </c>
      <c r="E60" s="41">
        <v>0.4</v>
      </c>
      <c r="F60" s="39">
        <v>70</v>
      </c>
      <c r="G60" s="39">
        <v>67</v>
      </c>
      <c r="H60" s="36">
        <v>5.2839999999999998</v>
      </c>
    </row>
    <row r="61" spans="1:8" ht="12" outlineLevel="1" x14ac:dyDescent="0.2">
      <c r="A61" s="5"/>
      <c r="B61" s="16"/>
      <c r="C61" s="35" t="s">
        <v>118</v>
      </c>
      <c r="D61" s="10">
        <v>2017</v>
      </c>
      <c r="E61" s="41">
        <v>0.4</v>
      </c>
      <c r="F61" s="39">
        <v>80</v>
      </c>
      <c r="G61" s="39">
        <v>67</v>
      </c>
      <c r="H61" s="36">
        <v>8.1440000000000001</v>
      </c>
    </row>
    <row r="62" spans="1:8" ht="12" outlineLevel="1" x14ac:dyDescent="0.2">
      <c r="A62" s="5"/>
      <c r="B62" s="16"/>
      <c r="C62" s="35" t="s">
        <v>119</v>
      </c>
      <c r="D62" s="10">
        <v>2017</v>
      </c>
      <c r="E62" s="41">
        <v>0.4</v>
      </c>
      <c r="F62" s="39">
        <v>70</v>
      </c>
      <c r="G62" s="39">
        <v>67</v>
      </c>
      <c r="H62" s="36">
        <v>25.521000000000001</v>
      </c>
    </row>
    <row r="63" spans="1:8" ht="12" outlineLevel="1" x14ac:dyDescent="0.2">
      <c r="A63" s="5"/>
      <c r="B63" s="16"/>
      <c r="C63" s="8"/>
      <c r="D63" s="10"/>
      <c r="E63" s="42"/>
      <c r="F63" s="40"/>
      <c r="G63" s="40"/>
      <c r="H63" s="9"/>
    </row>
    <row r="64" spans="1:8" ht="12" outlineLevel="1" x14ac:dyDescent="0.2">
      <c r="A64" s="5"/>
      <c r="B64" s="16"/>
      <c r="C64" s="35" t="s">
        <v>120</v>
      </c>
      <c r="D64" s="10">
        <v>2018</v>
      </c>
      <c r="E64" s="41">
        <v>0.4</v>
      </c>
      <c r="F64" s="39">
        <v>100</v>
      </c>
      <c r="G64" s="39">
        <v>67</v>
      </c>
      <c r="H64" s="36">
        <v>20.169</v>
      </c>
    </row>
    <row r="65" spans="1:8" ht="12" outlineLevel="1" x14ac:dyDescent="0.2">
      <c r="A65" s="5"/>
      <c r="B65" s="16"/>
      <c r="C65" s="35" t="s">
        <v>121</v>
      </c>
      <c r="D65" s="10">
        <v>2018</v>
      </c>
      <c r="E65" s="41">
        <v>0.4</v>
      </c>
      <c r="F65" s="39">
        <v>200</v>
      </c>
      <c r="G65" s="39">
        <v>94</v>
      </c>
      <c r="H65" s="36">
        <v>40.493000000000002</v>
      </c>
    </row>
    <row r="66" spans="1:8" ht="12" outlineLevel="1" x14ac:dyDescent="0.2">
      <c r="A66" s="5"/>
      <c r="B66" s="16"/>
      <c r="C66" s="35" t="s">
        <v>122</v>
      </c>
      <c r="D66" s="10">
        <v>2018</v>
      </c>
      <c r="E66" s="41">
        <v>0.4</v>
      </c>
      <c r="F66" s="39">
        <v>35</v>
      </c>
      <c r="G66" s="39">
        <v>67</v>
      </c>
      <c r="H66" s="36">
        <v>2.6110000000000002</v>
      </c>
    </row>
    <row r="67" spans="1:8" ht="19.2" outlineLevel="1" x14ac:dyDescent="0.2">
      <c r="A67" s="5"/>
      <c r="B67" s="16"/>
      <c r="C67" s="35" t="s">
        <v>123</v>
      </c>
      <c r="D67" s="10">
        <v>2018</v>
      </c>
      <c r="E67" s="41">
        <v>0.4</v>
      </c>
      <c r="F67" s="39">
        <v>510</v>
      </c>
      <c r="G67" s="39">
        <v>114</v>
      </c>
      <c r="H67" s="36">
        <v>90.834000000000003</v>
      </c>
    </row>
    <row r="68" spans="1:8" ht="19.2" outlineLevel="1" x14ac:dyDescent="0.2">
      <c r="A68" s="5"/>
      <c r="B68" s="16"/>
      <c r="C68" s="35" t="s">
        <v>124</v>
      </c>
      <c r="D68" s="10">
        <v>2018</v>
      </c>
      <c r="E68" s="41">
        <v>0.4</v>
      </c>
      <c r="F68" s="39">
        <v>114</v>
      </c>
      <c r="G68" s="39">
        <v>141</v>
      </c>
      <c r="H68" s="36">
        <v>42.902000000000001</v>
      </c>
    </row>
    <row r="69" spans="1:8" ht="12" outlineLevel="1" x14ac:dyDescent="0.2">
      <c r="A69" s="5"/>
      <c r="B69" s="16"/>
      <c r="C69" s="35" t="s">
        <v>125</v>
      </c>
      <c r="D69" s="10">
        <v>2018</v>
      </c>
      <c r="E69" s="41">
        <v>0.4</v>
      </c>
      <c r="F69" s="39">
        <v>100</v>
      </c>
      <c r="G69" s="39">
        <v>87</v>
      </c>
      <c r="H69" s="36">
        <v>31.968</v>
      </c>
    </row>
    <row r="70" spans="1:8" ht="12" outlineLevel="1" x14ac:dyDescent="0.2">
      <c r="A70" s="5"/>
      <c r="B70" s="16"/>
      <c r="C70" s="8"/>
      <c r="D70" s="10"/>
      <c r="E70" s="42"/>
      <c r="F70" s="40"/>
      <c r="G70" s="40"/>
      <c r="H70" s="9"/>
    </row>
    <row r="71" spans="1:8" ht="19.2" outlineLevel="1" x14ac:dyDescent="0.2">
      <c r="A71" s="5"/>
      <c r="B71" s="16"/>
      <c r="C71" s="35" t="s">
        <v>126</v>
      </c>
      <c r="D71" s="10">
        <v>2019</v>
      </c>
      <c r="E71" s="41">
        <v>0.4</v>
      </c>
      <c r="F71" s="39">
        <v>300</v>
      </c>
      <c r="G71" s="39">
        <v>141</v>
      </c>
      <c r="H71" s="36">
        <v>76.424999999999997</v>
      </c>
    </row>
    <row r="72" spans="1:8" ht="19.2" outlineLevel="1" x14ac:dyDescent="0.2">
      <c r="A72" s="5"/>
      <c r="B72" s="16"/>
      <c r="C72" s="35" t="s">
        <v>127</v>
      </c>
      <c r="D72" s="10">
        <v>2019</v>
      </c>
      <c r="E72" s="41">
        <v>0.4</v>
      </c>
      <c r="F72" s="39">
        <v>25</v>
      </c>
      <c r="G72" s="39">
        <v>67</v>
      </c>
      <c r="H72" s="36">
        <v>10.983000000000001</v>
      </c>
    </row>
    <row r="73" spans="1:8" ht="19.2" outlineLevel="1" x14ac:dyDescent="0.2">
      <c r="A73" s="5"/>
      <c r="B73" s="16"/>
      <c r="C73" s="35" t="s">
        <v>128</v>
      </c>
      <c r="D73" s="10">
        <v>2019</v>
      </c>
      <c r="E73" s="41">
        <v>0.4</v>
      </c>
      <c r="F73" s="39">
        <v>230</v>
      </c>
      <c r="G73" s="39">
        <v>94</v>
      </c>
      <c r="H73" s="36">
        <v>35.543999999999997</v>
      </c>
    </row>
    <row r="74" spans="1:8" ht="12" outlineLevel="1" x14ac:dyDescent="0.2">
      <c r="A74" s="5"/>
      <c r="B74" s="16"/>
      <c r="C74" s="35" t="s">
        <v>129</v>
      </c>
      <c r="D74" s="10">
        <v>2019</v>
      </c>
      <c r="E74" s="41">
        <v>0.4</v>
      </c>
      <c r="F74" s="39">
        <v>120</v>
      </c>
      <c r="G74" s="39">
        <v>94</v>
      </c>
      <c r="H74" s="36">
        <v>50.316000000000003</v>
      </c>
    </row>
    <row r="75" spans="1:8" ht="19.2" outlineLevel="1" x14ac:dyDescent="0.2">
      <c r="A75" s="5"/>
      <c r="B75" s="16"/>
      <c r="C75" s="35" t="s">
        <v>130</v>
      </c>
      <c r="D75" s="10">
        <v>2019</v>
      </c>
      <c r="E75" s="41">
        <v>0.4</v>
      </c>
      <c r="F75" s="39">
        <v>220</v>
      </c>
      <c r="G75" s="39">
        <v>94</v>
      </c>
      <c r="H75" s="36">
        <v>39.308999999999997</v>
      </c>
    </row>
    <row r="76" spans="1:8" ht="12" outlineLevel="1" x14ac:dyDescent="0.2">
      <c r="A76" s="5"/>
      <c r="B76" s="16"/>
      <c r="C76" s="35" t="s">
        <v>131</v>
      </c>
      <c r="D76" s="10">
        <v>2019</v>
      </c>
      <c r="E76" s="41">
        <v>0.4</v>
      </c>
      <c r="F76" s="39">
        <v>130</v>
      </c>
      <c r="G76" s="39">
        <v>67</v>
      </c>
      <c r="H76" s="36">
        <v>36.021000000000001</v>
      </c>
    </row>
    <row r="77" spans="1:8" ht="12" outlineLevel="1" x14ac:dyDescent="0.2">
      <c r="A77" s="5"/>
      <c r="B77" s="16"/>
      <c r="C77" s="35" t="s">
        <v>132</v>
      </c>
      <c r="D77" s="10">
        <v>2019</v>
      </c>
      <c r="E77" s="41">
        <v>0.4</v>
      </c>
      <c r="F77" s="39">
        <v>40</v>
      </c>
      <c r="G77" s="39">
        <v>67</v>
      </c>
      <c r="H77" s="36">
        <v>2.7229999999999999</v>
      </c>
    </row>
    <row r="78" spans="1:8" ht="12" outlineLevel="1" x14ac:dyDescent="0.2">
      <c r="A78" s="5"/>
      <c r="B78" s="16"/>
      <c r="C78" s="35" t="s">
        <v>133</v>
      </c>
      <c r="D78" s="10">
        <v>2019</v>
      </c>
      <c r="E78" s="41">
        <v>0.4</v>
      </c>
      <c r="F78" s="39">
        <v>160</v>
      </c>
      <c r="G78" s="39">
        <v>94</v>
      </c>
      <c r="H78" s="36">
        <v>68.808000000000007</v>
      </c>
    </row>
    <row r="79" spans="1:8" ht="12" outlineLevel="1" x14ac:dyDescent="0.2">
      <c r="A79" s="5"/>
      <c r="B79" s="16"/>
      <c r="C79" s="8"/>
      <c r="D79" s="10"/>
      <c r="E79" s="9"/>
      <c r="F79" s="9"/>
      <c r="G79" s="9"/>
      <c r="H79" s="9"/>
    </row>
    <row r="80" spans="1:8" ht="13.2" x14ac:dyDescent="0.2">
      <c r="A80" s="5" t="s">
        <v>62</v>
      </c>
      <c r="B80" s="14" t="s">
        <v>8</v>
      </c>
      <c r="C80" s="7" t="s">
        <v>9</v>
      </c>
      <c r="D80" s="7"/>
      <c r="E80" s="7"/>
      <c r="F80" s="7"/>
      <c r="G80" s="7"/>
      <c r="H80" s="7"/>
    </row>
    <row r="81" spans="1:8" ht="13.2" x14ac:dyDescent="0.2">
      <c r="A81" s="5" t="s">
        <v>62</v>
      </c>
      <c r="B81" s="19" t="s">
        <v>10</v>
      </c>
      <c r="C81" s="26" t="s">
        <v>37</v>
      </c>
      <c r="D81" s="10"/>
      <c r="E81" s="9"/>
      <c r="F81" s="9"/>
      <c r="G81" s="9"/>
      <c r="H81" s="9"/>
    </row>
    <row r="82" spans="1:8" ht="13.2" outlineLevel="1" x14ac:dyDescent="0.2">
      <c r="A82" s="5" t="s">
        <v>62</v>
      </c>
      <c r="B82" s="15"/>
      <c r="C82" s="6" t="s">
        <v>38</v>
      </c>
      <c r="D82" s="10">
        <v>2018</v>
      </c>
      <c r="E82" s="39">
        <f>E102</f>
        <v>6</v>
      </c>
      <c r="F82" s="39">
        <f t="shared" ref="F82:H82" si="15">F102</f>
        <v>77</v>
      </c>
      <c r="G82" s="39">
        <f t="shared" si="15"/>
        <v>2146</v>
      </c>
      <c r="H82" s="36">
        <f t="shared" si="15"/>
        <v>57.670659999999998</v>
      </c>
    </row>
    <row r="83" spans="1:8" ht="13.2" outlineLevel="1" x14ac:dyDescent="0.2">
      <c r="A83" s="5" t="s">
        <v>62</v>
      </c>
      <c r="B83" s="15"/>
      <c r="C83" s="6" t="s">
        <v>39</v>
      </c>
      <c r="D83" s="10"/>
      <c r="E83" s="36"/>
      <c r="F83" s="36"/>
      <c r="G83" s="36"/>
      <c r="H83" s="36"/>
    </row>
    <row r="84" spans="1:8" ht="13.2" outlineLevel="1" x14ac:dyDescent="0.2">
      <c r="A84" s="5" t="s">
        <v>62</v>
      </c>
      <c r="B84" s="15"/>
      <c r="C84" s="6" t="s">
        <v>40</v>
      </c>
      <c r="D84" s="10"/>
      <c r="E84" s="36"/>
      <c r="F84" s="36"/>
      <c r="G84" s="36"/>
      <c r="H84" s="36"/>
    </row>
    <row r="85" spans="1:8" ht="13.2" outlineLevel="1" x14ac:dyDescent="0.2">
      <c r="A85" s="5" t="s">
        <v>62</v>
      </c>
      <c r="B85" s="15"/>
      <c r="C85" s="6" t="s">
        <v>41</v>
      </c>
      <c r="D85" s="10"/>
      <c r="E85" s="36"/>
      <c r="F85" s="36"/>
      <c r="G85" s="36"/>
      <c r="H85" s="36"/>
    </row>
    <row r="86" spans="1:8" ht="13.2" outlineLevel="1" x14ac:dyDescent="0.2">
      <c r="A86" s="5" t="s">
        <v>62</v>
      </c>
      <c r="B86" s="15"/>
      <c r="C86" s="6" t="s">
        <v>42</v>
      </c>
      <c r="D86" s="10"/>
      <c r="E86" s="36"/>
      <c r="F86" s="36"/>
      <c r="G86" s="36"/>
      <c r="H86" s="36"/>
    </row>
    <row r="87" spans="1:8" outlineLevel="1" x14ac:dyDescent="0.2">
      <c r="A87" s="5"/>
      <c r="B87" s="15"/>
      <c r="C87" s="34" t="s">
        <v>82</v>
      </c>
      <c r="D87" s="10"/>
      <c r="E87" s="36"/>
      <c r="F87" s="36"/>
      <c r="G87" s="36"/>
      <c r="H87" s="36"/>
    </row>
    <row r="88" spans="1:8" ht="13.2" x14ac:dyDescent="0.2">
      <c r="A88" s="5" t="s">
        <v>62</v>
      </c>
      <c r="B88" s="19" t="s">
        <v>11</v>
      </c>
      <c r="C88" s="26" t="s">
        <v>68</v>
      </c>
      <c r="D88" s="10"/>
      <c r="E88" s="36"/>
      <c r="F88" s="36"/>
      <c r="G88" s="36"/>
      <c r="H88" s="36"/>
    </row>
    <row r="89" spans="1:8" ht="13.2" outlineLevel="1" x14ac:dyDescent="0.2">
      <c r="A89" s="5" t="s">
        <v>62</v>
      </c>
      <c r="B89" s="15"/>
      <c r="C89" s="6" t="s">
        <v>50</v>
      </c>
      <c r="D89" s="10"/>
      <c r="E89" s="36"/>
      <c r="F89" s="36"/>
      <c r="G89" s="36"/>
      <c r="H89" s="36"/>
    </row>
    <row r="90" spans="1:8" ht="13.2" outlineLevel="1" x14ac:dyDescent="0.2">
      <c r="A90" s="5" t="s">
        <v>62</v>
      </c>
      <c r="B90" s="15"/>
      <c r="C90" s="6" t="s">
        <v>83</v>
      </c>
      <c r="D90" s="10">
        <v>2018</v>
      </c>
      <c r="E90" s="39">
        <f>E102</f>
        <v>6</v>
      </c>
      <c r="F90" s="39">
        <f t="shared" ref="F90:H90" si="16">F102</f>
        <v>77</v>
      </c>
      <c r="G90" s="39">
        <f t="shared" si="16"/>
        <v>2146</v>
      </c>
      <c r="H90" s="36">
        <f t="shared" si="16"/>
        <v>57.670659999999998</v>
      </c>
    </row>
    <row r="91" spans="1:8" ht="13.2" x14ac:dyDescent="0.2">
      <c r="A91" s="5" t="s">
        <v>62</v>
      </c>
      <c r="B91" s="19" t="s">
        <v>12</v>
      </c>
      <c r="C91" s="26" t="s">
        <v>69</v>
      </c>
      <c r="D91" s="10"/>
      <c r="E91" s="39"/>
      <c r="F91" s="39"/>
      <c r="G91" s="39"/>
      <c r="H91" s="36"/>
    </row>
    <row r="92" spans="1:8" ht="13.2" outlineLevel="1" x14ac:dyDescent="0.2">
      <c r="A92" s="5" t="s">
        <v>62</v>
      </c>
      <c r="B92" s="15"/>
      <c r="C92" s="6" t="s">
        <v>59</v>
      </c>
      <c r="D92" s="10"/>
      <c r="E92" s="39"/>
      <c r="F92" s="39"/>
      <c r="G92" s="39"/>
      <c r="H92" s="36"/>
    </row>
    <row r="93" spans="1:8" ht="13.2" outlineLevel="1" x14ac:dyDescent="0.2">
      <c r="A93" s="5" t="s">
        <v>62</v>
      </c>
      <c r="B93" s="15"/>
      <c r="C93" s="6" t="s">
        <v>60</v>
      </c>
      <c r="D93" s="10">
        <v>2018</v>
      </c>
      <c r="E93" s="39">
        <f>E102</f>
        <v>6</v>
      </c>
      <c r="F93" s="39">
        <f t="shared" ref="F93:H93" si="17">F102</f>
        <v>77</v>
      </c>
      <c r="G93" s="39">
        <f t="shared" si="17"/>
        <v>2146</v>
      </c>
      <c r="H93" s="36">
        <f t="shared" si="17"/>
        <v>57.670659999999998</v>
      </c>
    </row>
    <row r="94" spans="1:8" ht="13.2" x14ac:dyDescent="0.2">
      <c r="A94" s="5" t="s">
        <v>62</v>
      </c>
      <c r="B94" s="19" t="s">
        <v>13</v>
      </c>
      <c r="C94" s="26" t="s">
        <v>43</v>
      </c>
      <c r="D94" s="10"/>
      <c r="E94" s="39"/>
      <c r="F94" s="39"/>
      <c r="G94" s="39"/>
      <c r="H94" s="36"/>
    </row>
    <row r="95" spans="1:8" ht="13.2" outlineLevel="1" x14ac:dyDescent="0.2">
      <c r="A95" s="5" t="s">
        <v>62</v>
      </c>
      <c r="B95" s="15"/>
      <c r="C95" s="6" t="s">
        <v>76</v>
      </c>
      <c r="D95" s="10"/>
      <c r="E95" s="39"/>
      <c r="F95" s="39"/>
      <c r="G95" s="39"/>
      <c r="H95" s="36"/>
    </row>
    <row r="96" spans="1:8" ht="13.2" outlineLevel="1" x14ac:dyDescent="0.2">
      <c r="A96" s="5" t="s">
        <v>62</v>
      </c>
      <c r="B96" s="15"/>
      <c r="C96" s="6" t="s">
        <v>77</v>
      </c>
      <c r="D96" s="10"/>
      <c r="E96" s="39"/>
      <c r="F96" s="39"/>
      <c r="G96" s="39"/>
      <c r="H96" s="36"/>
    </row>
    <row r="97" spans="1:8" ht="13.2" outlineLevel="1" x14ac:dyDescent="0.2">
      <c r="A97" s="5" t="s">
        <v>62</v>
      </c>
      <c r="B97" s="15"/>
      <c r="C97" s="6" t="s">
        <v>78</v>
      </c>
      <c r="D97" s="10">
        <v>2018</v>
      </c>
      <c r="E97" s="39">
        <f>E102</f>
        <v>6</v>
      </c>
      <c r="F97" s="39">
        <f t="shared" ref="F97:H97" si="18">F102</f>
        <v>77</v>
      </c>
      <c r="G97" s="39">
        <f t="shared" si="18"/>
        <v>2146</v>
      </c>
      <c r="H97" s="36">
        <f t="shared" si="18"/>
        <v>57.670659999999998</v>
      </c>
    </row>
    <row r="98" spans="1:8" ht="13.2" outlineLevel="1" x14ac:dyDescent="0.2">
      <c r="A98" s="5" t="s">
        <v>62</v>
      </c>
      <c r="B98" s="15"/>
      <c r="C98" s="6" t="s">
        <v>79</v>
      </c>
      <c r="D98" s="10"/>
      <c r="E98" s="40"/>
      <c r="F98" s="40"/>
      <c r="G98" s="40"/>
      <c r="H98" s="9"/>
    </row>
    <row r="99" spans="1:8" ht="13.2" outlineLevel="1" x14ac:dyDescent="0.2">
      <c r="A99" s="5" t="s">
        <v>62</v>
      </c>
      <c r="B99" s="15"/>
      <c r="C99" s="6" t="s">
        <v>80</v>
      </c>
      <c r="D99" s="10"/>
      <c r="E99" s="40"/>
      <c r="F99" s="40"/>
      <c r="G99" s="40"/>
      <c r="H99" s="9"/>
    </row>
    <row r="100" spans="1:8" ht="13.2" outlineLevel="1" x14ac:dyDescent="0.2">
      <c r="A100" s="5" t="s">
        <v>62</v>
      </c>
      <c r="B100" s="15"/>
      <c r="C100" s="6" t="s">
        <v>81</v>
      </c>
      <c r="D100" s="10"/>
      <c r="E100" s="40"/>
      <c r="F100" s="40"/>
      <c r="G100" s="40"/>
      <c r="H100" s="9"/>
    </row>
    <row r="101" spans="1:8" ht="13.2" outlineLevel="1" x14ac:dyDescent="0.2">
      <c r="A101" s="5" t="s">
        <v>62</v>
      </c>
      <c r="B101" s="15"/>
      <c r="C101" s="8" t="s">
        <v>7</v>
      </c>
      <c r="D101" s="10"/>
      <c r="E101" s="40"/>
      <c r="F101" s="40"/>
      <c r="G101" s="40"/>
      <c r="H101" s="9"/>
    </row>
    <row r="102" spans="1:8" outlineLevel="1" x14ac:dyDescent="0.2">
      <c r="A102" s="5"/>
      <c r="B102" s="15"/>
      <c r="C102" s="37" t="s">
        <v>135</v>
      </c>
      <c r="D102" s="10">
        <v>2018</v>
      </c>
      <c r="E102" s="39">
        <v>6</v>
      </c>
      <c r="F102" s="39">
        <v>77</v>
      </c>
      <c r="G102" s="39">
        <v>2146</v>
      </c>
      <c r="H102" s="36">
        <v>57.670659999999998</v>
      </c>
    </row>
    <row r="103" spans="1:8" ht="13.2" x14ac:dyDescent="0.2">
      <c r="A103" s="5" t="s">
        <v>62</v>
      </c>
      <c r="B103" s="14" t="s">
        <v>14</v>
      </c>
      <c r="C103" s="27" t="s">
        <v>15</v>
      </c>
      <c r="D103" s="7"/>
      <c r="E103" s="7"/>
      <c r="F103" s="7"/>
      <c r="G103" s="7"/>
      <c r="H103" s="7"/>
    </row>
    <row r="104" spans="1:8" ht="12" x14ac:dyDescent="0.2">
      <c r="A104" s="5"/>
      <c r="B104" s="19" t="s">
        <v>16</v>
      </c>
      <c r="C104" s="26" t="s">
        <v>74</v>
      </c>
      <c r="D104" s="10"/>
      <c r="E104" s="9"/>
      <c r="F104" s="9"/>
      <c r="G104" s="9"/>
      <c r="H104" s="9"/>
    </row>
    <row r="105" spans="1:8" ht="13.2" outlineLevel="1" x14ac:dyDescent="0.2">
      <c r="A105" s="5" t="s">
        <v>62</v>
      </c>
      <c r="B105" s="15"/>
      <c r="C105" s="6" t="s">
        <v>51</v>
      </c>
      <c r="D105" s="10"/>
      <c r="E105" s="9"/>
      <c r="F105" s="9"/>
      <c r="G105" s="9"/>
      <c r="H105" s="9"/>
    </row>
    <row r="106" spans="1:8" ht="13.2" outlineLevel="1" x14ac:dyDescent="0.2">
      <c r="A106" s="5" t="s">
        <v>62</v>
      </c>
      <c r="B106" s="15"/>
      <c r="C106" s="6" t="s">
        <v>44</v>
      </c>
      <c r="D106" s="10"/>
      <c r="E106" s="9"/>
      <c r="F106" s="9"/>
      <c r="G106" s="9"/>
      <c r="H106" s="9"/>
    </row>
    <row r="107" spans="1:8" ht="13.2" outlineLevel="1" x14ac:dyDescent="0.2">
      <c r="A107" s="5" t="s">
        <v>62</v>
      </c>
      <c r="B107" s="15"/>
      <c r="C107" s="6" t="s">
        <v>45</v>
      </c>
      <c r="D107" s="10"/>
      <c r="E107" s="9"/>
      <c r="F107" s="9"/>
      <c r="G107" s="9"/>
      <c r="H107" s="9"/>
    </row>
    <row r="108" spans="1:8" ht="13.2" x14ac:dyDescent="0.2">
      <c r="A108" s="5" t="s">
        <v>62</v>
      </c>
      <c r="B108" s="19" t="s">
        <v>17</v>
      </c>
      <c r="C108" s="26" t="s">
        <v>46</v>
      </c>
      <c r="D108" s="10"/>
      <c r="E108" s="9"/>
      <c r="F108" s="9"/>
      <c r="G108" s="9"/>
      <c r="H108" s="9"/>
    </row>
    <row r="109" spans="1:8" ht="13.2" outlineLevel="1" x14ac:dyDescent="0.2">
      <c r="A109" s="5" t="s">
        <v>62</v>
      </c>
      <c r="B109" s="15"/>
      <c r="C109" s="6" t="s">
        <v>47</v>
      </c>
      <c r="D109" s="10"/>
      <c r="E109" s="9"/>
      <c r="F109" s="9"/>
      <c r="G109" s="9"/>
      <c r="H109" s="9"/>
    </row>
    <row r="110" spans="1:8" ht="13.2" outlineLevel="1" x14ac:dyDescent="0.2">
      <c r="A110" s="5" t="s">
        <v>62</v>
      </c>
      <c r="B110" s="15"/>
      <c r="C110" s="6" t="s">
        <v>48</v>
      </c>
      <c r="D110" s="10"/>
      <c r="E110" s="9"/>
      <c r="F110" s="9"/>
      <c r="G110" s="9"/>
      <c r="H110" s="9"/>
    </row>
    <row r="111" spans="1:8" ht="13.2" outlineLevel="1" x14ac:dyDescent="0.2">
      <c r="A111" s="5" t="s">
        <v>62</v>
      </c>
      <c r="B111" s="15"/>
      <c r="C111" s="6" t="s">
        <v>49</v>
      </c>
      <c r="D111" s="10"/>
      <c r="E111" s="9"/>
      <c r="F111" s="9"/>
      <c r="G111" s="9"/>
      <c r="H111" s="9"/>
    </row>
    <row r="112" spans="1:8" outlineLevel="1" x14ac:dyDescent="0.2">
      <c r="A112" s="5"/>
      <c r="B112" s="15"/>
      <c r="C112" s="6" t="s">
        <v>84</v>
      </c>
      <c r="D112" s="10"/>
      <c r="E112" s="9"/>
      <c r="F112" s="9"/>
      <c r="G112" s="9"/>
      <c r="H112" s="9"/>
    </row>
    <row r="113" spans="1:8" ht="13.2" outlineLevel="1" x14ac:dyDescent="0.2">
      <c r="A113" s="5" t="s">
        <v>62</v>
      </c>
      <c r="B113" s="15"/>
      <c r="C113" s="6" t="s">
        <v>85</v>
      </c>
      <c r="D113" s="10"/>
      <c r="E113" s="9"/>
      <c r="F113" s="9"/>
      <c r="G113" s="9"/>
      <c r="H113" s="9"/>
    </row>
    <row r="114" spans="1:8" ht="13.2" outlineLevel="1" x14ac:dyDescent="0.2">
      <c r="A114" s="5" t="s">
        <v>62</v>
      </c>
      <c r="B114" s="15"/>
      <c r="C114" s="8" t="s">
        <v>7</v>
      </c>
      <c r="D114" s="10"/>
      <c r="E114" s="9"/>
      <c r="F114" s="9"/>
      <c r="G114" s="9"/>
      <c r="H114" s="9"/>
    </row>
    <row r="115" spans="1:8" ht="36" x14ac:dyDescent="0.2">
      <c r="A115" s="5" t="s">
        <v>62</v>
      </c>
      <c r="B115" s="14" t="s">
        <v>75</v>
      </c>
      <c r="C115" s="7" t="s">
        <v>86</v>
      </c>
      <c r="D115" s="7"/>
      <c r="E115" s="7"/>
      <c r="F115" s="7"/>
      <c r="G115" s="7"/>
      <c r="H115" s="7"/>
    </row>
    <row r="116" spans="1:8" ht="12" x14ac:dyDescent="0.2">
      <c r="A116" s="5"/>
      <c r="B116" s="19" t="s">
        <v>18</v>
      </c>
      <c r="C116" s="20" t="s">
        <v>74</v>
      </c>
      <c r="D116" s="10"/>
      <c r="E116" s="9"/>
      <c r="F116" s="9"/>
      <c r="G116" s="9"/>
      <c r="H116" s="9"/>
    </row>
    <row r="117" spans="1:8" ht="22.8" x14ac:dyDescent="0.2">
      <c r="A117" s="5" t="s">
        <v>62</v>
      </c>
      <c r="B117" s="15"/>
      <c r="C117" s="6" t="s">
        <v>87</v>
      </c>
      <c r="D117" s="10"/>
      <c r="E117" s="9"/>
      <c r="F117" s="9"/>
      <c r="G117" s="9"/>
      <c r="H117" s="9"/>
    </row>
    <row r="118" spans="1:8" ht="13.2" x14ac:dyDescent="0.2">
      <c r="A118" s="5" t="s">
        <v>62</v>
      </c>
      <c r="B118" s="19" t="s">
        <v>19</v>
      </c>
      <c r="C118" s="6" t="s">
        <v>70</v>
      </c>
      <c r="D118" s="10"/>
      <c r="E118" s="9"/>
      <c r="F118" s="9"/>
      <c r="G118" s="9"/>
      <c r="H118" s="9"/>
    </row>
    <row r="119" spans="1:8" ht="13.2" outlineLevel="1" x14ac:dyDescent="0.2">
      <c r="A119" s="5" t="s">
        <v>62</v>
      </c>
      <c r="B119" s="15"/>
      <c r="C119" s="6" t="s">
        <v>58</v>
      </c>
      <c r="D119" s="10"/>
      <c r="E119" s="9"/>
      <c r="F119" s="9"/>
      <c r="G119" s="9"/>
      <c r="H119" s="9"/>
    </row>
    <row r="120" spans="1:8" ht="13.2" outlineLevel="1" x14ac:dyDescent="0.2">
      <c r="A120" s="5" t="s">
        <v>62</v>
      </c>
      <c r="B120" s="15"/>
      <c r="C120" s="6" t="s">
        <v>52</v>
      </c>
      <c r="D120" s="10"/>
      <c r="E120" s="9"/>
      <c r="F120" s="9"/>
      <c r="G120" s="9"/>
      <c r="H120" s="9"/>
    </row>
    <row r="121" spans="1:8" ht="13.2" x14ac:dyDescent="0.2">
      <c r="A121" s="5" t="s">
        <v>62</v>
      </c>
      <c r="B121" s="19" t="s">
        <v>20</v>
      </c>
      <c r="C121" s="6" t="s">
        <v>57</v>
      </c>
      <c r="D121" s="10"/>
      <c r="E121" s="9"/>
      <c r="F121" s="9"/>
      <c r="G121" s="9"/>
      <c r="H121" s="9"/>
    </row>
    <row r="122" spans="1:8" ht="13.2" outlineLevel="1" x14ac:dyDescent="0.2">
      <c r="A122" s="5" t="s">
        <v>62</v>
      </c>
      <c r="B122" s="15"/>
      <c r="C122" s="6" t="s">
        <v>53</v>
      </c>
      <c r="D122" s="10"/>
      <c r="E122" s="9"/>
      <c r="F122" s="9"/>
      <c r="G122" s="9"/>
      <c r="H122" s="9"/>
    </row>
    <row r="123" spans="1:8" ht="13.2" outlineLevel="1" x14ac:dyDescent="0.2">
      <c r="A123" s="5" t="s">
        <v>62</v>
      </c>
      <c r="B123" s="15"/>
      <c r="C123" s="6" t="s">
        <v>54</v>
      </c>
      <c r="D123" s="10"/>
      <c r="E123" s="9"/>
      <c r="F123" s="9"/>
      <c r="G123" s="9"/>
      <c r="H123" s="9"/>
    </row>
    <row r="124" spans="1:8" ht="13.2" outlineLevel="1" x14ac:dyDescent="0.2">
      <c r="A124" s="5" t="s">
        <v>62</v>
      </c>
      <c r="B124" s="15"/>
      <c r="C124" s="6" t="s">
        <v>55</v>
      </c>
      <c r="D124" s="10"/>
      <c r="E124" s="9"/>
      <c r="F124" s="9"/>
      <c r="G124" s="9"/>
      <c r="H124" s="9"/>
    </row>
    <row r="125" spans="1:8" ht="13.2" outlineLevel="1" x14ac:dyDescent="0.2">
      <c r="A125" s="5" t="s">
        <v>62</v>
      </c>
      <c r="B125" s="15"/>
      <c r="C125" s="6" t="s">
        <v>100</v>
      </c>
      <c r="D125" s="10"/>
      <c r="E125" s="9"/>
      <c r="F125" s="9"/>
      <c r="G125" s="9"/>
      <c r="H125" s="9"/>
    </row>
    <row r="126" spans="1:8" ht="13.2" outlineLevel="1" x14ac:dyDescent="0.2">
      <c r="A126" s="5" t="s">
        <v>62</v>
      </c>
      <c r="B126" s="15"/>
      <c r="C126" s="6" t="s">
        <v>101</v>
      </c>
      <c r="D126" s="10"/>
      <c r="E126" s="9"/>
      <c r="F126" s="9"/>
      <c r="G126" s="9"/>
      <c r="H126" s="9"/>
    </row>
    <row r="127" spans="1:8" ht="13.2" outlineLevel="1" x14ac:dyDescent="0.2">
      <c r="A127" s="5" t="s">
        <v>62</v>
      </c>
      <c r="B127" s="15"/>
      <c r="C127" s="6" t="s">
        <v>56</v>
      </c>
      <c r="D127" s="10"/>
      <c r="E127" s="9"/>
      <c r="F127" s="9"/>
      <c r="G127" s="9"/>
      <c r="H127" s="9"/>
    </row>
    <row r="128" spans="1:8" ht="13.2" outlineLevel="1" x14ac:dyDescent="0.2">
      <c r="A128" s="5" t="s">
        <v>62</v>
      </c>
      <c r="B128" s="15"/>
      <c r="C128" s="8" t="s">
        <v>7</v>
      </c>
      <c r="D128" s="10"/>
      <c r="E128" s="9"/>
      <c r="F128" s="9"/>
      <c r="G128" s="9"/>
      <c r="H128" s="9"/>
    </row>
    <row r="129" spans="1:8" ht="24" outlineLevel="1" x14ac:dyDescent="0.2">
      <c r="A129" s="5"/>
      <c r="B129" s="14" t="s">
        <v>90</v>
      </c>
      <c r="C129" s="27" t="s">
        <v>91</v>
      </c>
      <c r="D129" s="7"/>
      <c r="E129" s="7"/>
      <c r="F129" s="7"/>
      <c r="G129" s="7"/>
      <c r="H129" s="7"/>
    </row>
    <row r="130" spans="1:8" ht="12" outlineLevel="1" x14ac:dyDescent="0.2">
      <c r="A130" s="5"/>
      <c r="B130" s="19" t="s">
        <v>22</v>
      </c>
      <c r="C130" s="26" t="s">
        <v>74</v>
      </c>
      <c r="D130" s="10"/>
      <c r="E130" s="9"/>
      <c r="F130" s="9"/>
      <c r="G130" s="9"/>
      <c r="H130" s="9"/>
    </row>
    <row r="131" spans="1:8" outlineLevel="1" x14ac:dyDescent="0.2">
      <c r="A131" s="5"/>
      <c r="B131" s="15"/>
      <c r="C131" s="6" t="s">
        <v>92</v>
      </c>
      <c r="D131" s="10"/>
      <c r="E131" s="9"/>
      <c r="F131" s="9"/>
      <c r="G131" s="9"/>
      <c r="H131" s="9"/>
    </row>
    <row r="132" spans="1:8" ht="12" outlineLevel="1" x14ac:dyDescent="0.2">
      <c r="A132" s="5"/>
      <c r="B132" s="19" t="s">
        <v>93</v>
      </c>
      <c r="C132" s="6" t="s">
        <v>70</v>
      </c>
      <c r="D132" s="10"/>
      <c r="E132" s="9"/>
      <c r="F132" s="9"/>
      <c r="G132" s="9"/>
      <c r="H132" s="9"/>
    </row>
    <row r="133" spans="1:8" outlineLevel="1" x14ac:dyDescent="0.2">
      <c r="A133" s="5"/>
      <c r="B133" s="15"/>
      <c r="C133" s="6" t="s">
        <v>58</v>
      </c>
      <c r="D133" s="10"/>
      <c r="E133" s="9"/>
      <c r="F133" s="9"/>
      <c r="G133" s="9"/>
      <c r="H133" s="9"/>
    </row>
    <row r="134" spans="1:8" outlineLevel="1" x14ac:dyDescent="0.2">
      <c r="A134" s="5"/>
      <c r="B134" s="15"/>
      <c r="C134" s="6" t="s">
        <v>52</v>
      </c>
      <c r="D134" s="10"/>
      <c r="E134" s="9"/>
      <c r="F134" s="9"/>
      <c r="G134" s="9"/>
      <c r="H134" s="9"/>
    </row>
    <row r="135" spans="1:8" ht="12" outlineLevel="1" x14ac:dyDescent="0.2">
      <c r="A135" s="5"/>
      <c r="B135" s="19" t="s">
        <v>94</v>
      </c>
      <c r="C135" s="6" t="s">
        <v>57</v>
      </c>
      <c r="D135" s="10"/>
      <c r="E135" s="9"/>
      <c r="F135" s="9"/>
      <c r="G135" s="9"/>
      <c r="H135" s="9"/>
    </row>
    <row r="136" spans="1:8" outlineLevel="1" x14ac:dyDescent="0.2">
      <c r="A136" s="5"/>
      <c r="B136" s="15"/>
      <c r="C136" s="6" t="s">
        <v>53</v>
      </c>
      <c r="D136" s="10"/>
      <c r="E136" s="9"/>
      <c r="F136" s="9"/>
      <c r="G136" s="9"/>
      <c r="H136" s="9"/>
    </row>
    <row r="137" spans="1:8" outlineLevel="1" x14ac:dyDescent="0.2">
      <c r="A137" s="5"/>
      <c r="B137" s="15"/>
      <c r="C137" s="6" t="s">
        <v>54</v>
      </c>
      <c r="D137" s="10"/>
      <c r="E137" s="9"/>
      <c r="F137" s="9"/>
      <c r="G137" s="9"/>
      <c r="H137" s="9"/>
    </row>
    <row r="138" spans="1:8" outlineLevel="1" x14ac:dyDescent="0.2">
      <c r="A138" s="5"/>
      <c r="B138" s="15"/>
      <c r="C138" s="6" t="s">
        <v>55</v>
      </c>
      <c r="D138" s="10"/>
      <c r="E138" s="9"/>
      <c r="F138" s="9"/>
      <c r="G138" s="9"/>
      <c r="H138" s="9"/>
    </row>
    <row r="139" spans="1:8" outlineLevel="1" x14ac:dyDescent="0.2">
      <c r="A139" s="5"/>
      <c r="B139" s="15"/>
      <c r="C139" s="6" t="s">
        <v>100</v>
      </c>
      <c r="D139" s="10"/>
      <c r="E139" s="9"/>
      <c r="F139" s="9"/>
      <c r="G139" s="9"/>
      <c r="H139" s="9"/>
    </row>
    <row r="140" spans="1:8" outlineLevel="1" x14ac:dyDescent="0.2">
      <c r="A140" s="5"/>
      <c r="B140" s="15"/>
      <c r="C140" s="6" t="s">
        <v>101</v>
      </c>
      <c r="D140" s="10"/>
      <c r="E140" s="9"/>
      <c r="F140" s="9"/>
      <c r="G140" s="9"/>
      <c r="H140" s="9"/>
    </row>
    <row r="141" spans="1:8" outlineLevel="1" x14ac:dyDescent="0.2">
      <c r="A141" s="5"/>
      <c r="B141" s="15"/>
      <c r="C141" s="6" t="s">
        <v>56</v>
      </c>
      <c r="D141" s="10"/>
      <c r="E141" s="9"/>
      <c r="F141" s="9"/>
      <c r="G141" s="9"/>
      <c r="H141" s="9"/>
    </row>
    <row r="142" spans="1:8" outlineLevel="1" x14ac:dyDescent="0.2">
      <c r="A142" s="5"/>
      <c r="B142" s="15"/>
      <c r="C142" s="8" t="s">
        <v>7</v>
      </c>
      <c r="D142" s="10"/>
      <c r="E142" s="9"/>
      <c r="F142" s="9"/>
      <c r="G142" s="9"/>
      <c r="H142" s="9"/>
    </row>
    <row r="143" spans="1:8" ht="24" x14ac:dyDescent="0.2">
      <c r="A143" s="5" t="s">
        <v>62</v>
      </c>
      <c r="B143" s="14" t="s">
        <v>88</v>
      </c>
      <c r="C143" s="27" t="s">
        <v>21</v>
      </c>
      <c r="D143" s="7"/>
      <c r="E143" s="7"/>
      <c r="F143" s="7"/>
      <c r="G143" s="7"/>
      <c r="H143" s="7"/>
    </row>
    <row r="144" spans="1:8" ht="12" x14ac:dyDescent="0.2">
      <c r="A144" s="5"/>
      <c r="B144" s="19" t="s">
        <v>89</v>
      </c>
      <c r="C144" s="26" t="s">
        <v>74</v>
      </c>
      <c r="D144" s="7"/>
      <c r="E144" s="7"/>
      <c r="F144" s="7"/>
      <c r="G144" s="7"/>
      <c r="H144" s="7"/>
    </row>
    <row r="145" spans="1:8" ht="13.2" outlineLevel="1" x14ac:dyDescent="0.2">
      <c r="A145" s="5" t="s">
        <v>62</v>
      </c>
      <c r="B145" s="15"/>
      <c r="C145" s="6" t="s">
        <v>24</v>
      </c>
      <c r="D145" s="10"/>
      <c r="E145" s="9"/>
      <c r="F145" s="9"/>
      <c r="G145" s="9"/>
      <c r="H145" s="9"/>
    </row>
    <row r="146" spans="1:8" ht="13.2" outlineLevel="1" x14ac:dyDescent="0.2">
      <c r="A146" s="5" t="s">
        <v>62</v>
      </c>
      <c r="B146" s="15"/>
      <c r="C146" s="6" t="s">
        <v>25</v>
      </c>
      <c r="D146" s="10"/>
      <c r="E146" s="9"/>
      <c r="F146" s="9"/>
      <c r="G146" s="9"/>
      <c r="H146" s="9"/>
    </row>
    <row r="147" spans="1:8" ht="13.2" outlineLevel="1" x14ac:dyDescent="0.2">
      <c r="A147" s="5" t="s">
        <v>62</v>
      </c>
      <c r="B147" s="15"/>
      <c r="C147" s="8" t="s">
        <v>7</v>
      </c>
      <c r="D147" s="10"/>
      <c r="E147" s="9"/>
      <c r="F147" s="9"/>
      <c r="G147" s="9"/>
      <c r="H147" s="9"/>
    </row>
    <row r="148" spans="1:8" ht="24" x14ac:dyDescent="0.2">
      <c r="B148" s="14" t="s">
        <v>102</v>
      </c>
      <c r="C148" s="27" t="s">
        <v>103</v>
      </c>
      <c r="D148" s="29"/>
      <c r="E148" s="28"/>
      <c r="F148" s="28"/>
      <c r="G148" s="28"/>
      <c r="H148" s="28"/>
    </row>
    <row r="149" spans="1:8" s="12" customFormat="1" ht="12" x14ac:dyDescent="0.2">
      <c r="A149" s="11"/>
      <c r="B149" s="19" t="s">
        <v>104</v>
      </c>
      <c r="C149" s="20" t="s">
        <v>105</v>
      </c>
      <c r="D149" s="10">
        <v>2019</v>
      </c>
      <c r="E149" s="41">
        <v>0.4</v>
      </c>
      <c r="F149" s="39" t="s">
        <v>167</v>
      </c>
      <c r="G149" s="39">
        <f>G156+G183+G186</f>
        <v>18</v>
      </c>
      <c r="H149" s="36">
        <f>H156+H183+H186</f>
        <v>10.725000000000001</v>
      </c>
    </row>
    <row r="150" spans="1:8" s="12" customFormat="1" x14ac:dyDescent="0.2">
      <c r="A150" s="11"/>
      <c r="B150" s="15"/>
      <c r="C150" s="6" t="s">
        <v>106</v>
      </c>
      <c r="D150" s="10">
        <v>2019</v>
      </c>
      <c r="E150" s="41">
        <v>0.4</v>
      </c>
      <c r="F150" s="39">
        <f>SUM(F157:F182,F184:F185)</f>
        <v>380</v>
      </c>
      <c r="G150" s="39">
        <f t="shared" ref="G150:H150" si="19">SUM(G157:G182,G184:G185)</f>
        <v>1117</v>
      </c>
      <c r="H150" s="36">
        <f t="shared" si="19"/>
        <v>278.21699999999987</v>
      </c>
    </row>
    <row r="151" spans="1:8" ht="12" x14ac:dyDescent="0.2">
      <c r="B151" s="19" t="s">
        <v>107</v>
      </c>
      <c r="C151" s="20" t="s">
        <v>108</v>
      </c>
      <c r="D151" s="10">
        <v>2019</v>
      </c>
      <c r="E151" s="41" t="s">
        <v>167</v>
      </c>
      <c r="F151" s="41" t="s">
        <v>167</v>
      </c>
      <c r="G151" s="41" t="s">
        <v>167</v>
      </c>
      <c r="H151" s="41" t="s">
        <v>167</v>
      </c>
    </row>
    <row r="152" spans="1:8" x14ac:dyDescent="0.2">
      <c r="B152" s="15"/>
      <c r="C152" s="6" t="s">
        <v>109</v>
      </c>
      <c r="D152" s="10">
        <v>2019</v>
      </c>
      <c r="E152" s="41" t="s">
        <v>167</v>
      </c>
      <c r="F152" s="41" t="s">
        <v>167</v>
      </c>
      <c r="G152" s="41" t="s">
        <v>167</v>
      </c>
      <c r="H152" s="41" t="s">
        <v>167</v>
      </c>
    </row>
    <row r="153" spans="1:8" x14ac:dyDescent="0.2">
      <c r="B153" s="15"/>
      <c r="C153" s="6" t="s">
        <v>110</v>
      </c>
      <c r="D153" s="10"/>
      <c r="E153" s="30"/>
      <c r="F153" s="30"/>
      <c r="G153" s="30"/>
      <c r="H153" s="31"/>
    </row>
    <row r="154" spans="1:8" ht="12" x14ac:dyDescent="0.2">
      <c r="B154" s="16" t="s">
        <v>6</v>
      </c>
      <c r="C154" s="8" t="s">
        <v>7</v>
      </c>
      <c r="D154" s="10"/>
      <c r="E154" s="32"/>
      <c r="F154" s="32"/>
      <c r="G154" s="33"/>
      <c r="H154" s="33"/>
    </row>
    <row r="155" spans="1:8" ht="12" x14ac:dyDescent="0.2">
      <c r="B155" s="16"/>
      <c r="C155" s="8"/>
      <c r="D155" s="10"/>
      <c r="E155" s="32"/>
      <c r="F155" s="32"/>
      <c r="G155" s="33"/>
      <c r="H155" s="33"/>
    </row>
    <row r="156" spans="1:8" ht="12" x14ac:dyDescent="0.2">
      <c r="B156" s="16"/>
      <c r="C156" s="37" t="s">
        <v>136</v>
      </c>
      <c r="D156" s="10">
        <v>2019</v>
      </c>
      <c r="E156" s="38">
        <v>0.4</v>
      </c>
      <c r="F156" s="38" t="s">
        <v>167</v>
      </c>
      <c r="G156" s="38">
        <v>6</v>
      </c>
      <c r="H156" s="38">
        <v>3.5750000000000002</v>
      </c>
    </row>
    <row r="157" spans="1:8" ht="12" x14ac:dyDescent="0.2">
      <c r="B157" s="16"/>
      <c r="C157" s="37" t="s">
        <v>137</v>
      </c>
      <c r="D157" s="10">
        <v>2019</v>
      </c>
      <c r="E157" s="38">
        <v>0.4</v>
      </c>
      <c r="F157" s="38" t="s">
        <v>167</v>
      </c>
      <c r="G157" s="38">
        <v>15</v>
      </c>
      <c r="H157" s="38">
        <v>6.0750000000000002</v>
      </c>
    </row>
    <row r="158" spans="1:8" ht="12" x14ac:dyDescent="0.2">
      <c r="B158" s="16"/>
      <c r="C158" s="37" t="s">
        <v>138</v>
      </c>
      <c r="D158" s="10">
        <v>2019</v>
      </c>
      <c r="E158" s="38">
        <v>0.4</v>
      </c>
      <c r="F158" s="38" t="s">
        <v>167</v>
      </c>
      <c r="G158" s="38">
        <v>15</v>
      </c>
      <c r="H158" s="38">
        <v>6.0750000000000002</v>
      </c>
    </row>
    <row r="159" spans="1:8" ht="12" x14ac:dyDescent="0.2">
      <c r="B159" s="16"/>
      <c r="C159" s="37" t="s">
        <v>139</v>
      </c>
      <c r="D159" s="10">
        <v>2019</v>
      </c>
      <c r="E159" s="38">
        <v>0.4</v>
      </c>
      <c r="F159" s="38" t="s">
        <v>167</v>
      </c>
      <c r="G159" s="38">
        <v>15</v>
      </c>
      <c r="H159" s="38">
        <v>6.0750000000000002</v>
      </c>
    </row>
    <row r="160" spans="1:8" ht="12" x14ac:dyDescent="0.2">
      <c r="B160" s="16"/>
      <c r="C160" s="37" t="s">
        <v>140</v>
      </c>
      <c r="D160" s="10">
        <v>2019</v>
      </c>
      <c r="E160" s="38">
        <v>0.4</v>
      </c>
      <c r="F160" s="38" t="s">
        <v>167</v>
      </c>
      <c r="G160" s="38">
        <v>15</v>
      </c>
      <c r="H160" s="38">
        <v>6.0750000000000002</v>
      </c>
    </row>
    <row r="161" spans="2:8" ht="12" x14ac:dyDescent="0.2">
      <c r="B161" s="16"/>
      <c r="C161" s="37" t="s">
        <v>141</v>
      </c>
      <c r="D161" s="10">
        <v>2019</v>
      </c>
      <c r="E161" s="38">
        <v>0.4</v>
      </c>
      <c r="F161" s="38" t="s">
        <v>167</v>
      </c>
      <c r="G161" s="38">
        <v>15</v>
      </c>
      <c r="H161" s="38">
        <v>6.0750000000000002</v>
      </c>
    </row>
    <row r="162" spans="2:8" ht="12" x14ac:dyDescent="0.2">
      <c r="B162" s="16"/>
      <c r="C162" s="37" t="s">
        <v>142</v>
      </c>
      <c r="D162" s="10">
        <v>2019</v>
      </c>
      <c r="E162" s="38">
        <v>0.4</v>
      </c>
      <c r="F162" s="38" t="s">
        <v>167</v>
      </c>
      <c r="G162" s="38">
        <v>70</v>
      </c>
      <c r="H162" s="38">
        <v>6.0750000000000002</v>
      </c>
    </row>
    <row r="163" spans="2:8" ht="12" x14ac:dyDescent="0.2">
      <c r="B163" s="16"/>
      <c r="C163" s="37" t="s">
        <v>143</v>
      </c>
      <c r="D163" s="10">
        <v>2019</v>
      </c>
      <c r="E163" s="38">
        <v>0.4</v>
      </c>
      <c r="F163" s="38" t="s">
        <v>167</v>
      </c>
      <c r="G163" s="38">
        <v>540</v>
      </c>
      <c r="H163" s="38">
        <v>6.0750000000000002</v>
      </c>
    </row>
    <row r="164" spans="2:8" ht="12" x14ac:dyDescent="0.2">
      <c r="B164" s="16"/>
      <c r="C164" s="37" t="s">
        <v>144</v>
      </c>
      <c r="D164" s="10">
        <v>2019</v>
      </c>
      <c r="E164" s="38">
        <v>0.4</v>
      </c>
      <c r="F164" s="38" t="s">
        <v>167</v>
      </c>
      <c r="G164" s="38">
        <v>45</v>
      </c>
      <c r="H164" s="38">
        <v>6.0750000000000002</v>
      </c>
    </row>
    <row r="165" spans="2:8" ht="12" x14ac:dyDescent="0.2">
      <c r="B165" s="16"/>
      <c r="C165" s="37" t="s">
        <v>145</v>
      </c>
      <c r="D165" s="10">
        <v>2019</v>
      </c>
      <c r="E165" s="38">
        <v>0.4</v>
      </c>
      <c r="F165" s="38" t="s">
        <v>167</v>
      </c>
      <c r="G165" s="38">
        <v>15</v>
      </c>
      <c r="H165" s="38">
        <v>6.0750000000000002</v>
      </c>
    </row>
    <row r="166" spans="2:8" ht="12" x14ac:dyDescent="0.2">
      <c r="B166" s="16"/>
      <c r="C166" s="37" t="s">
        <v>146</v>
      </c>
      <c r="D166" s="10">
        <v>2019</v>
      </c>
      <c r="E166" s="38">
        <v>0.4</v>
      </c>
      <c r="F166" s="38" t="s">
        <v>167</v>
      </c>
      <c r="G166" s="38">
        <v>15</v>
      </c>
      <c r="H166" s="38">
        <v>6.0750000000000002</v>
      </c>
    </row>
    <row r="167" spans="2:8" ht="12" x14ac:dyDescent="0.2">
      <c r="B167" s="16"/>
      <c r="C167" s="37" t="s">
        <v>147</v>
      </c>
      <c r="D167" s="10">
        <v>2019</v>
      </c>
      <c r="E167" s="38">
        <v>0.4</v>
      </c>
      <c r="F167" s="38" t="s">
        <v>167</v>
      </c>
      <c r="G167" s="38">
        <v>30</v>
      </c>
      <c r="H167" s="38">
        <v>6.0750000000000002</v>
      </c>
    </row>
    <row r="168" spans="2:8" ht="20.399999999999999" x14ac:dyDescent="0.2">
      <c r="B168" s="16"/>
      <c r="C168" s="37" t="s">
        <v>148</v>
      </c>
      <c r="D168" s="10">
        <v>2019</v>
      </c>
      <c r="E168" s="38">
        <v>0.4</v>
      </c>
      <c r="F168" s="38" t="s">
        <v>167</v>
      </c>
      <c r="G168" s="38">
        <v>15</v>
      </c>
      <c r="H168" s="38">
        <v>6.0750000000000002</v>
      </c>
    </row>
    <row r="169" spans="2:8" ht="12" x14ac:dyDescent="0.2">
      <c r="B169" s="16"/>
      <c r="C169" s="37" t="s">
        <v>149</v>
      </c>
      <c r="D169" s="10">
        <v>2019</v>
      </c>
      <c r="E169" s="38">
        <v>0.4</v>
      </c>
      <c r="F169" s="38">
        <v>220</v>
      </c>
      <c r="G169" s="38">
        <v>40</v>
      </c>
      <c r="H169" s="38">
        <v>45.384</v>
      </c>
    </row>
    <row r="170" spans="2:8" ht="12" x14ac:dyDescent="0.2">
      <c r="B170" s="16"/>
      <c r="C170" s="37" t="s">
        <v>150</v>
      </c>
      <c r="D170" s="10">
        <v>2019</v>
      </c>
      <c r="E170" s="38">
        <v>0.4</v>
      </c>
      <c r="F170" s="38" t="s">
        <v>167</v>
      </c>
      <c r="G170" s="38">
        <v>15</v>
      </c>
      <c r="H170" s="38">
        <v>6.0750000000000002</v>
      </c>
    </row>
    <row r="171" spans="2:8" ht="12" x14ac:dyDescent="0.2">
      <c r="B171" s="16"/>
      <c r="C171" s="37" t="s">
        <v>151</v>
      </c>
      <c r="D171" s="10">
        <v>2019</v>
      </c>
      <c r="E171" s="38">
        <v>0.4</v>
      </c>
      <c r="F171" s="38" t="s">
        <v>167</v>
      </c>
      <c r="G171" s="38">
        <v>15</v>
      </c>
      <c r="H171" s="38">
        <v>6.0750000000000002</v>
      </c>
    </row>
    <row r="172" spans="2:8" ht="12" x14ac:dyDescent="0.2">
      <c r="B172" s="16"/>
      <c r="C172" s="37" t="s">
        <v>152</v>
      </c>
      <c r="D172" s="10">
        <v>2019</v>
      </c>
      <c r="E172" s="38">
        <v>0.4</v>
      </c>
      <c r="F172" s="38" t="s">
        <v>167</v>
      </c>
      <c r="G172" s="38">
        <v>15</v>
      </c>
      <c r="H172" s="38">
        <v>6.0750000000000002</v>
      </c>
    </row>
    <row r="173" spans="2:8" ht="12" x14ac:dyDescent="0.2">
      <c r="B173" s="16"/>
      <c r="C173" s="37" t="s">
        <v>153</v>
      </c>
      <c r="D173" s="10">
        <v>2019</v>
      </c>
      <c r="E173" s="38">
        <v>0.4</v>
      </c>
      <c r="F173" s="38" t="s">
        <v>167</v>
      </c>
      <c r="G173" s="38">
        <v>15</v>
      </c>
      <c r="H173" s="38">
        <v>6.0750000000000002</v>
      </c>
    </row>
    <row r="174" spans="2:8" ht="12" x14ac:dyDescent="0.2">
      <c r="B174" s="16"/>
      <c r="C174" s="37" t="s">
        <v>154</v>
      </c>
      <c r="D174" s="10">
        <v>2019</v>
      </c>
      <c r="E174" s="38">
        <v>0.4</v>
      </c>
      <c r="F174" s="38" t="s">
        <v>167</v>
      </c>
      <c r="G174" s="38">
        <v>15</v>
      </c>
      <c r="H174" s="38">
        <v>6.0750000000000002</v>
      </c>
    </row>
    <row r="175" spans="2:8" ht="12" x14ac:dyDescent="0.2">
      <c r="B175" s="16"/>
      <c r="C175" s="37" t="s">
        <v>155</v>
      </c>
      <c r="D175" s="10">
        <v>2019</v>
      </c>
      <c r="E175" s="38">
        <v>0.4</v>
      </c>
      <c r="F175" s="38" t="s">
        <v>167</v>
      </c>
      <c r="G175" s="38">
        <v>40</v>
      </c>
      <c r="H175" s="38">
        <v>6.0750000000000002</v>
      </c>
    </row>
    <row r="176" spans="2:8" ht="12" x14ac:dyDescent="0.2">
      <c r="B176" s="16"/>
      <c r="C176" s="37" t="s">
        <v>156</v>
      </c>
      <c r="D176" s="10">
        <v>2019</v>
      </c>
      <c r="E176" s="38">
        <v>0.4</v>
      </c>
      <c r="F176" s="38" t="s">
        <v>167</v>
      </c>
      <c r="G176" s="38">
        <v>22</v>
      </c>
      <c r="H176" s="38">
        <v>6.0750000000000002</v>
      </c>
    </row>
    <row r="177" spans="2:8" ht="12" x14ac:dyDescent="0.2">
      <c r="B177" s="16"/>
      <c r="C177" s="37" t="s">
        <v>157</v>
      </c>
      <c r="D177" s="10">
        <v>2019</v>
      </c>
      <c r="E177" s="38">
        <v>0.4</v>
      </c>
      <c r="F177" s="38" t="s">
        <v>167</v>
      </c>
      <c r="G177" s="38">
        <v>15</v>
      </c>
      <c r="H177" s="38">
        <v>6.0750000000000002</v>
      </c>
    </row>
    <row r="178" spans="2:8" ht="20.399999999999999" x14ac:dyDescent="0.2">
      <c r="B178" s="16"/>
      <c r="C178" s="37" t="s">
        <v>158</v>
      </c>
      <c r="D178" s="10">
        <v>2019</v>
      </c>
      <c r="E178" s="38">
        <v>0.4</v>
      </c>
      <c r="F178" s="38" t="s">
        <v>167</v>
      </c>
      <c r="G178" s="38">
        <v>10</v>
      </c>
      <c r="H178" s="38">
        <v>6.0750000000000002</v>
      </c>
    </row>
    <row r="179" spans="2:8" ht="12" x14ac:dyDescent="0.2">
      <c r="B179" s="16"/>
      <c r="C179" s="37" t="s">
        <v>159</v>
      </c>
      <c r="D179" s="10">
        <v>2019</v>
      </c>
      <c r="E179" s="38">
        <v>0.4</v>
      </c>
      <c r="F179" s="38" t="s">
        <v>167</v>
      </c>
      <c r="G179" s="38">
        <v>15</v>
      </c>
      <c r="H179" s="38">
        <v>6.0750000000000002</v>
      </c>
    </row>
    <row r="180" spans="2:8" ht="12" x14ac:dyDescent="0.2">
      <c r="B180" s="16"/>
      <c r="C180" s="37" t="s">
        <v>160</v>
      </c>
      <c r="D180" s="10">
        <v>2019</v>
      </c>
      <c r="E180" s="38">
        <v>0.4</v>
      </c>
      <c r="F180" s="38">
        <v>160</v>
      </c>
      <c r="G180" s="38">
        <v>30</v>
      </c>
      <c r="H180" s="38">
        <v>74.882999999999996</v>
      </c>
    </row>
    <row r="181" spans="2:8" ht="12" x14ac:dyDescent="0.2">
      <c r="B181" s="16"/>
      <c r="C181" s="37" t="s">
        <v>161</v>
      </c>
      <c r="D181" s="10">
        <v>2019</v>
      </c>
      <c r="E181" s="38">
        <v>0.4</v>
      </c>
      <c r="F181" s="38" t="s">
        <v>167</v>
      </c>
      <c r="G181" s="38">
        <v>15</v>
      </c>
      <c r="H181" s="38">
        <v>6.0750000000000002</v>
      </c>
    </row>
    <row r="182" spans="2:8" ht="12" x14ac:dyDescent="0.2">
      <c r="B182" s="16"/>
      <c r="C182" s="37" t="s">
        <v>162</v>
      </c>
      <c r="D182" s="10">
        <v>2019</v>
      </c>
      <c r="E182" s="38">
        <v>0.4</v>
      </c>
      <c r="F182" s="38" t="s">
        <v>167</v>
      </c>
      <c r="G182" s="38">
        <v>10</v>
      </c>
      <c r="H182" s="38">
        <v>6.0750000000000002</v>
      </c>
    </row>
    <row r="183" spans="2:8" ht="12" x14ac:dyDescent="0.2">
      <c r="B183" s="16"/>
      <c r="C183" s="37" t="s">
        <v>163</v>
      </c>
      <c r="D183" s="10">
        <v>2019</v>
      </c>
      <c r="E183" s="38">
        <v>0.4</v>
      </c>
      <c r="F183" s="38" t="s">
        <v>167</v>
      </c>
      <c r="G183" s="38">
        <v>6</v>
      </c>
      <c r="H183" s="38">
        <v>3.5750000000000002</v>
      </c>
    </row>
    <row r="184" spans="2:8" ht="12" x14ac:dyDescent="0.2">
      <c r="B184" s="16"/>
      <c r="C184" s="37" t="s">
        <v>164</v>
      </c>
      <c r="D184" s="10">
        <v>2019</v>
      </c>
      <c r="E184" s="38">
        <v>0.4</v>
      </c>
      <c r="F184" s="38" t="s">
        <v>167</v>
      </c>
      <c r="G184" s="38">
        <v>15</v>
      </c>
      <c r="H184" s="38">
        <v>6.0750000000000002</v>
      </c>
    </row>
    <row r="185" spans="2:8" ht="12" x14ac:dyDescent="0.2">
      <c r="B185" s="16"/>
      <c r="C185" s="37" t="s">
        <v>165</v>
      </c>
      <c r="D185" s="10">
        <v>2019</v>
      </c>
      <c r="E185" s="38">
        <v>0.4</v>
      </c>
      <c r="F185" s="38" t="s">
        <v>167</v>
      </c>
      <c r="G185" s="38">
        <v>25</v>
      </c>
      <c r="H185" s="38">
        <v>6.0750000000000002</v>
      </c>
    </row>
    <row r="186" spans="2:8" ht="12" x14ac:dyDescent="0.2">
      <c r="B186" s="16"/>
      <c r="C186" s="37" t="s">
        <v>166</v>
      </c>
      <c r="D186" s="10">
        <v>2019</v>
      </c>
      <c r="E186" s="38">
        <v>0.4</v>
      </c>
      <c r="F186" s="38" t="s">
        <v>167</v>
      </c>
      <c r="G186" s="38">
        <v>6</v>
      </c>
      <c r="H186" s="38">
        <v>3.5750000000000002</v>
      </c>
    </row>
    <row r="187" spans="2:8" x14ac:dyDescent="0.2">
      <c r="B187" s="18"/>
      <c r="C187" s="12"/>
      <c r="D187" s="13"/>
      <c r="E187" s="13"/>
      <c r="F187" s="13"/>
      <c r="G187" s="13"/>
      <c r="H187" s="12"/>
    </row>
    <row r="188" spans="2:8" ht="27.6" customHeight="1" x14ac:dyDescent="0.2">
      <c r="B188" s="1"/>
      <c r="D188" s="3"/>
      <c r="E188" s="3"/>
      <c r="F188" s="3"/>
      <c r="G188" s="3"/>
    </row>
    <row r="189" spans="2:8" x14ac:dyDescent="0.2">
      <c r="B189" s="1"/>
      <c r="D189" s="3"/>
      <c r="E189" s="3"/>
      <c r="F189" s="3"/>
      <c r="G189" s="3"/>
    </row>
  </sheetData>
  <mergeCells count="2">
    <mergeCell ref="C15:C16"/>
    <mergeCell ref="D15:D16"/>
  </mergeCells>
  <dataValidations count="2">
    <dataValidation type="list" allowBlank="1" showInputMessage="1" showErrorMessage="1" errorTitle="У-упс..." error="2013, 2014, 2015" sqref="D148">
      <formula1>"2016,2017,2018"</formula1>
    </dataValidation>
    <dataValidation type="list" allowBlank="1" showInputMessage="1" showErrorMessage="1" errorTitle="У-упс..." error="2013, 2014, 2015" sqref="D81:D102 D104:D114 D116:D128 D130:D142 D145:D147 D149:D186 D18:D79">
      <formula1>"2017,2018,2019"</formula1>
    </dataValidation>
  </dataValidations>
  <pageMargins left="0.7165354330708662" right="0.39370078740157483" top="0.39370078740157483" bottom="0.28999999999999998" header="0.31496062992125984" footer="0.19685039370078741"/>
  <pageSetup paperSize="9"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1_ПМ_ТСО</vt:lpstr>
      <vt:lpstr>'1_ПМ_ТСО'!Заголовки_для_печати</vt:lpstr>
      <vt:lpstr>'1_ПМ_ТСО'!Область_печати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2020-10-15T12:58:15Z</dcterms:modified>
</cp:coreProperties>
</file>